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omez\Documents\a EVENTOS ELECTORALES\Elección General 2024\Informe 2024\"/>
    </mc:Choice>
  </mc:AlternateContent>
  <bookViews>
    <workbookView xWindow="-120" yWindow="-120" windowWidth="29040" windowHeight="15720"/>
  </bookViews>
  <sheets>
    <sheet name="ALCALDE" sheetId="1" r:id="rId1"/>
  </sheets>
  <definedNames>
    <definedName name="Print_Area">ALCALDE!#REF!</definedName>
    <definedName name="_xlnm.Print_Titles" localSheetId="0">ALCALDE!$1:$10</definedName>
    <definedName name="Títulos_a_imprimir_IM">ALCALDE!$3:$9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T11" i="1"/>
  <c r="I111" i="1" l="1"/>
  <c r="J111" i="1"/>
  <c r="K111" i="1"/>
  <c r="L111" i="1"/>
  <c r="M111" i="1"/>
  <c r="N111" i="1"/>
  <c r="O111" i="1"/>
  <c r="P111" i="1"/>
  <c r="Q111" i="1"/>
  <c r="R111" i="1"/>
  <c r="S111" i="1"/>
  <c r="H111" i="1"/>
  <c r="I100" i="1"/>
  <c r="J100" i="1"/>
  <c r="K100" i="1"/>
  <c r="L100" i="1"/>
  <c r="M100" i="1"/>
  <c r="N100" i="1"/>
  <c r="O100" i="1"/>
  <c r="P100" i="1"/>
  <c r="Q100" i="1"/>
  <c r="R100" i="1"/>
  <c r="S100" i="1"/>
  <c r="H100" i="1"/>
  <c r="I96" i="1"/>
  <c r="J96" i="1"/>
  <c r="K96" i="1"/>
  <c r="K11" i="1" s="1"/>
  <c r="L96" i="1"/>
  <c r="M96" i="1"/>
  <c r="N96" i="1"/>
  <c r="O96" i="1"/>
  <c r="P96" i="1"/>
  <c r="Q96" i="1"/>
  <c r="R96" i="1"/>
  <c r="S96" i="1"/>
  <c r="H96" i="1"/>
  <c r="I82" i="1"/>
  <c r="J82" i="1"/>
  <c r="K82" i="1"/>
  <c r="L82" i="1"/>
  <c r="M82" i="1"/>
  <c r="N82" i="1"/>
  <c r="O82" i="1"/>
  <c r="P82" i="1"/>
  <c r="Q82" i="1"/>
  <c r="R82" i="1"/>
  <c r="S82" i="1"/>
  <c r="H82" i="1"/>
  <c r="I74" i="1"/>
  <c r="J74" i="1"/>
  <c r="K74" i="1"/>
  <c r="L74" i="1"/>
  <c r="M74" i="1"/>
  <c r="N74" i="1"/>
  <c r="O74" i="1"/>
  <c r="P74" i="1"/>
  <c r="Q74" i="1"/>
  <c r="R74" i="1"/>
  <c r="S74" i="1"/>
  <c r="H74" i="1"/>
  <c r="I65" i="1"/>
  <c r="J65" i="1"/>
  <c r="K65" i="1"/>
  <c r="L65" i="1"/>
  <c r="M65" i="1"/>
  <c r="N65" i="1"/>
  <c r="O65" i="1"/>
  <c r="P65" i="1"/>
  <c r="Q65" i="1"/>
  <c r="R65" i="1"/>
  <c r="S65" i="1"/>
  <c r="H65" i="1"/>
  <c r="I56" i="1"/>
  <c r="J56" i="1"/>
  <c r="J11" i="1" s="1"/>
  <c r="K56" i="1"/>
  <c r="L56" i="1"/>
  <c r="M56" i="1"/>
  <c r="N56" i="1"/>
  <c r="O56" i="1"/>
  <c r="P56" i="1"/>
  <c r="Q56" i="1"/>
  <c r="Q11" i="1" s="1"/>
  <c r="R56" i="1"/>
  <c r="S56" i="1"/>
  <c r="H56" i="1"/>
  <c r="I51" i="1"/>
  <c r="J51" i="1"/>
  <c r="K51" i="1"/>
  <c r="L51" i="1"/>
  <c r="M51" i="1"/>
  <c r="N51" i="1"/>
  <c r="O51" i="1"/>
  <c r="P51" i="1"/>
  <c r="Q51" i="1"/>
  <c r="R51" i="1"/>
  <c r="S51" i="1"/>
  <c r="H51" i="1"/>
  <c r="I35" i="1"/>
  <c r="J35" i="1"/>
  <c r="K35" i="1"/>
  <c r="L35" i="1"/>
  <c r="M35" i="1"/>
  <c r="N35" i="1"/>
  <c r="O35" i="1"/>
  <c r="P35" i="1"/>
  <c r="Q35" i="1"/>
  <c r="R35" i="1"/>
  <c r="S35" i="1"/>
  <c r="H35" i="1"/>
  <c r="I27" i="1"/>
  <c r="J27" i="1"/>
  <c r="K27" i="1"/>
  <c r="L27" i="1"/>
  <c r="M27" i="1"/>
  <c r="N27" i="1"/>
  <c r="O27" i="1"/>
  <c r="P27" i="1"/>
  <c r="Q27" i="1"/>
  <c r="R27" i="1"/>
  <c r="S27" i="1"/>
  <c r="H27" i="1"/>
  <c r="I19" i="1"/>
  <c r="J19" i="1"/>
  <c r="K19" i="1"/>
  <c r="L19" i="1"/>
  <c r="M19" i="1"/>
  <c r="N19" i="1"/>
  <c r="O19" i="1"/>
  <c r="P19" i="1"/>
  <c r="Q19" i="1"/>
  <c r="R19" i="1"/>
  <c r="S19" i="1"/>
  <c r="H19" i="1"/>
  <c r="I13" i="1"/>
  <c r="J13" i="1"/>
  <c r="K13" i="1"/>
  <c r="L13" i="1"/>
  <c r="M13" i="1"/>
  <c r="N13" i="1"/>
  <c r="O13" i="1"/>
  <c r="P13" i="1"/>
  <c r="Q13" i="1"/>
  <c r="R13" i="1"/>
  <c r="S13" i="1"/>
  <c r="H13" i="1"/>
  <c r="F13" i="1"/>
  <c r="I11" i="1" l="1"/>
  <c r="R11" i="1"/>
  <c r="L11" i="1"/>
  <c r="P11" i="1"/>
  <c r="O11" i="1"/>
  <c r="N11" i="1"/>
  <c r="M11" i="1"/>
  <c r="H11" i="1"/>
  <c r="F72" i="1" l="1"/>
  <c r="F14" i="1" l="1"/>
  <c r="E14" i="1" s="1"/>
  <c r="T35" i="1"/>
  <c r="V35" i="1"/>
  <c r="D83" i="1"/>
  <c r="F83" i="1"/>
  <c r="E83" i="1" s="1"/>
  <c r="F20" i="1"/>
  <c r="F16" i="1"/>
  <c r="U83" i="1" l="1"/>
  <c r="W83" i="1"/>
  <c r="B13" i="1"/>
  <c r="V100" i="1" l="1"/>
  <c r="T96" i="1"/>
  <c r="V82" i="1"/>
  <c r="T111" i="1"/>
  <c r="V74" i="1"/>
  <c r="T65" i="1"/>
  <c r="V56" i="1"/>
  <c r="T51" i="1"/>
  <c r="T27" i="1"/>
  <c r="V19" i="1"/>
  <c r="T13" i="1"/>
  <c r="C35" i="1"/>
  <c r="B35" i="1"/>
  <c r="C13" i="1" l="1"/>
  <c r="F47" i="1"/>
  <c r="E47" i="1" s="1"/>
  <c r="F102" i="1" l="1"/>
  <c r="E102" i="1" s="1"/>
  <c r="F103" i="1"/>
  <c r="E103" i="1" s="1"/>
  <c r="F104" i="1"/>
  <c r="E104" i="1" s="1"/>
  <c r="G104" i="1" s="1"/>
  <c r="F105" i="1"/>
  <c r="E105" i="1" s="1"/>
  <c r="U105" i="1" s="1"/>
  <c r="F106" i="1"/>
  <c r="E106" i="1" s="1"/>
  <c r="F107" i="1"/>
  <c r="E107" i="1" s="1"/>
  <c r="F108" i="1"/>
  <c r="E108" i="1" s="1"/>
  <c r="F109" i="1"/>
  <c r="E109" i="1" s="1"/>
  <c r="F101" i="1"/>
  <c r="F98" i="1"/>
  <c r="E98" i="1" s="1"/>
  <c r="F97" i="1"/>
  <c r="F84" i="1"/>
  <c r="E84" i="1" s="1"/>
  <c r="F85" i="1"/>
  <c r="E85" i="1" s="1"/>
  <c r="U85" i="1" s="1"/>
  <c r="F86" i="1"/>
  <c r="E86" i="1" s="1"/>
  <c r="F87" i="1"/>
  <c r="E87" i="1" s="1"/>
  <c r="F88" i="1"/>
  <c r="E88" i="1" s="1"/>
  <c r="F89" i="1"/>
  <c r="E89" i="1" s="1"/>
  <c r="U89" i="1" s="1"/>
  <c r="F90" i="1"/>
  <c r="E90" i="1" s="1"/>
  <c r="F91" i="1"/>
  <c r="E91" i="1" s="1"/>
  <c r="F92" i="1"/>
  <c r="E92" i="1" s="1"/>
  <c r="F93" i="1"/>
  <c r="E93" i="1" s="1"/>
  <c r="F94" i="1"/>
  <c r="E94" i="1" s="1"/>
  <c r="F113" i="1"/>
  <c r="E113" i="1" s="1"/>
  <c r="F114" i="1"/>
  <c r="E114" i="1" s="1"/>
  <c r="F115" i="1"/>
  <c r="E115" i="1" s="1"/>
  <c r="F116" i="1"/>
  <c r="E116" i="1" s="1"/>
  <c r="F112" i="1"/>
  <c r="E112" i="1" s="1"/>
  <c r="U112" i="1" s="1"/>
  <c r="F76" i="1"/>
  <c r="E76" i="1" s="1"/>
  <c r="F77" i="1"/>
  <c r="E77" i="1" s="1"/>
  <c r="F78" i="1"/>
  <c r="E78" i="1" s="1"/>
  <c r="F79" i="1"/>
  <c r="E79" i="1" s="1"/>
  <c r="U79" i="1" s="1"/>
  <c r="F80" i="1"/>
  <c r="E80" i="1" s="1"/>
  <c r="F75" i="1"/>
  <c r="E75" i="1" s="1"/>
  <c r="F67" i="1"/>
  <c r="E67" i="1" s="1"/>
  <c r="F68" i="1"/>
  <c r="E68" i="1" s="1"/>
  <c r="F69" i="1"/>
  <c r="E69" i="1" s="1"/>
  <c r="F70" i="1"/>
  <c r="E70" i="1" s="1"/>
  <c r="F71" i="1"/>
  <c r="E71" i="1" s="1"/>
  <c r="E72" i="1"/>
  <c r="F66" i="1"/>
  <c r="E66" i="1" s="1"/>
  <c r="F58" i="1"/>
  <c r="E58" i="1" s="1"/>
  <c r="U58" i="1" s="1"/>
  <c r="F59" i="1"/>
  <c r="E59" i="1" s="1"/>
  <c r="F60" i="1"/>
  <c r="E60" i="1" s="1"/>
  <c r="F61" i="1"/>
  <c r="E61" i="1" s="1"/>
  <c r="F62" i="1"/>
  <c r="E62" i="1" s="1"/>
  <c r="F63" i="1"/>
  <c r="E63" i="1" s="1"/>
  <c r="F57" i="1"/>
  <c r="E57" i="1" s="1"/>
  <c r="F53" i="1"/>
  <c r="E53" i="1" s="1"/>
  <c r="F54" i="1"/>
  <c r="E54" i="1" s="1"/>
  <c r="U54" i="1" s="1"/>
  <c r="F52" i="1"/>
  <c r="F37" i="1"/>
  <c r="E37" i="1" s="1"/>
  <c r="F38" i="1"/>
  <c r="E38" i="1" s="1"/>
  <c r="F39" i="1"/>
  <c r="E39" i="1" s="1"/>
  <c r="F40" i="1"/>
  <c r="E40" i="1" s="1"/>
  <c r="F49" i="1"/>
  <c r="E49" i="1" s="1"/>
  <c r="F41" i="1"/>
  <c r="E41" i="1" s="1"/>
  <c r="F42" i="1"/>
  <c r="E42" i="1" s="1"/>
  <c r="F43" i="1"/>
  <c r="E43" i="1" s="1"/>
  <c r="F44" i="1"/>
  <c r="E44" i="1" s="1"/>
  <c r="U44" i="1" s="1"/>
  <c r="F45" i="1"/>
  <c r="E45" i="1" s="1"/>
  <c r="F46" i="1"/>
  <c r="E46" i="1" s="1"/>
  <c r="F48" i="1"/>
  <c r="E48" i="1" s="1"/>
  <c r="F36" i="1"/>
  <c r="F29" i="1"/>
  <c r="E29" i="1" s="1"/>
  <c r="F30" i="1"/>
  <c r="E30" i="1" s="1"/>
  <c r="F31" i="1"/>
  <c r="E31" i="1" s="1"/>
  <c r="F32" i="1"/>
  <c r="E32" i="1" s="1"/>
  <c r="F33" i="1"/>
  <c r="E33" i="1" s="1"/>
  <c r="F28" i="1"/>
  <c r="F21" i="1"/>
  <c r="E21" i="1" s="1"/>
  <c r="F22" i="1"/>
  <c r="E22" i="1" s="1"/>
  <c r="F23" i="1"/>
  <c r="E23" i="1" s="1"/>
  <c r="F24" i="1"/>
  <c r="E24" i="1" s="1"/>
  <c r="F25" i="1"/>
  <c r="E25" i="1" s="1"/>
  <c r="T100" i="1"/>
  <c r="C100" i="1"/>
  <c r="C96" i="1"/>
  <c r="B82" i="1"/>
  <c r="V111" i="1"/>
  <c r="C111" i="1"/>
  <c r="B111" i="1"/>
  <c r="B74" i="1"/>
  <c r="B11" i="1" s="1"/>
  <c r="B65" i="1"/>
  <c r="B56" i="1"/>
  <c r="C51" i="1"/>
  <c r="C27" i="1"/>
  <c r="B19" i="1"/>
  <c r="E97" i="1" l="1"/>
  <c r="F96" i="1"/>
  <c r="E52" i="1"/>
  <c r="E51" i="1" s="1"/>
  <c r="F51" i="1"/>
  <c r="E20" i="1"/>
  <c r="F19" i="1"/>
  <c r="E28" i="1"/>
  <c r="F27" i="1"/>
  <c r="F82" i="1"/>
  <c r="F100" i="1"/>
  <c r="E36" i="1"/>
  <c r="E35" i="1" s="1"/>
  <c r="F35" i="1"/>
  <c r="D111" i="1"/>
  <c r="F111" i="1"/>
  <c r="E101" i="1"/>
  <c r="E100" i="1" s="1"/>
  <c r="E111" i="1"/>
  <c r="G111" i="1" l="1"/>
  <c r="W111" i="1"/>
  <c r="U111" i="1"/>
  <c r="W106" i="1" l="1"/>
  <c r="U106" i="1"/>
  <c r="G106" i="1"/>
  <c r="D106" i="1"/>
  <c r="D101" i="1"/>
  <c r="B100" i="1"/>
  <c r="D100" i="1" s="1"/>
  <c r="G100" i="1"/>
  <c r="W104" i="1"/>
  <c r="U104" i="1"/>
  <c r="D104" i="1"/>
  <c r="W103" i="1"/>
  <c r="U103" i="1"/>
  <c r="G103" i="1"/>
  <c r="D103" i="1"/>
  <c r="W48" i="1"/>
  <c r="U48" i="1"/>
  <c r="G48" i="1"/>
  <c r="D48" i="1"/>
  <c r="W47" i="1"/>
  <c r="U47" i="1"/>
  <c r="G47" i="1"/>
  <c r="D47" i="1"/>
  <c r="W46" i="1"/>
  <c r="U46" i="1"/>
  <c r="G46" i="1"/>
  <c r="D46" i="1"/>
  <c r="W45" i="1"/>
  <c r="U45" i="1"/>
  <c r="G45" i="1"/>
  <c r="D45" i="1"/>
  <c r="W44" i="1"/>
  <c r="G44" i="1"/>
  <c r="D44" i="1"/>
  <c r="W43" i="1"/>
  <c r="U43" i="1"/>
  <c r="G43" i="1"/>
  <c r="D43" i="1"/>
  <c r="W42" i="1"/>
  <c r="U42" i="1"/>
  <c r="G42" i="1"/>
  <c r="D42" i="1"/>
  <c r="W41" i="1"/>
  <c r="U41" i="1"/>
  <c r="G41" i="1"/>
  <c r="D41" i="1"/>
  <c r="W49" i="1"/>
  <c r="U49" i="1"/>
  <c r="G49" i="1"/>
  <c r="D49" i="1"/>
  <c r="W40" i="1"/>
  <c r="U40" i="1"/>
  <c r="G40" i="1"/>
  <c r="D40" i="1"/>
  <c r="W39" i="1"/>
  <c r="U39" i="1"/>
  <c r="G39" i="1"/>
  <c r="D39" i="1"/>
  <c r="W38" i="1"/>
  <c r="U38" i="1"/>
  <c r="G38" i="1"/>
  <c r="D38" i="1"/>
  <c r="W37" i="1"/>
  <c r="U37" i="1"/>
  <c r="G37" i="1"/>
  <c r="D37" i="1"/>
  <c r="W36" i="1"/>
  <c r="U36" i="1"/>
  <c r="G36" i="1"/>
  <c r="D36" i="1"/>
  <c r="W100" i="1" l="1"/>
  <c r="U100" i="1"/>
  <c r="G75" i="1" l="1"/>
  <c r="D75" i="1"/>
  <c r="D80" i="1"/>
  <c r="D77" i="1"/>
  <c r="D76" i="1"/>
  <c r="W75" i="1" l="1"/>
  <c r="U75" i="1"/>
  <c r="W80" i="1"/>
  <c r="G80" i="1"/>
  <c r="U80" i="1"/>
  <c r="W77" i="1"/>
  <c r="G77" i="1"/>
  <c r="U77" i="1"/>
  <c r="G76" i="1"/>
  <c r="U76" i="1" l="1"/>
  <c r="W76" i="1"/>
  <c r="W33" i="1"/>
  <c r="U33" i="1"/>
  <c r="G33" i="1"/>
  <c r="D33" i="1"/>
  <c r="W32" i="1"/>
  <c r="U32" i="1"/>
  <c r="G32" i="1"/>
  <c r="D32" i="1"/>
  <c r="W31" i="1"/>
  <c r="U31" i="1"/>
  <c r="G31" i="1"/>
  <c r="D31" i="1"/>
  <c r="W30" i="1"/>
  <c r="U30" i="1"/>
  <c r="G30" i="1"/>
  <c r="D30" i="1"/>
  <c r="W29" i="1"/>
  <c r="U29" i="1"/>
  <c r="G29" i="1"/>
  <c r="D29" i="1"/>
  <c r="W28" i="1"/>
  <c r="U28" i="1"/>
  <c r="G28" i="1"/>
  <c r="D28" i="1"/>
  <c r="V27" i="1"/>
  <c r="E27" i="1"/>
  <c r="G27" i="1" l="1"/>
  <c r="W27" i="1"/>
  <c r="U27" i="1"/>
  <c r="D107" i="1"/>
  <c r="D105" i="1"/>
  <c r="G94" i="1"/>
  <c r="D94" i="1"/>
  <c r="D93" i="1"/>
  <c r="G92" i="1"/>
  <c r="D92" i="1"/>
  <c r="D91" i="1"/>
  <c r="G90" i="1"/>
  <c r="D90" i="1"/>
  <c r="D89" i="1"/>
  <c r="G88" i="1"/>
  <c r="D88" i="1"/>
  <c r="D87" i="1"/>
  <c r="G86" i="1"/>
  <c r="D86" i="1"/>
  <c r="D85" i="1"/>
  <c r="G84" i="1"/>
  <c r="D84" i="1"/>
  <c r="T82" i="1"/>
  <c r="C82" i="1"/>
  <c r="D82" i="1" s="1"/>
  <c r="U107" i="1" l="1"/>
  <c r="G107" i="1"/>
  <c r="W107" i="1"/>
  <c r="W105" i="1"/>
  <c r="G105" i="1"/>
  <c r="W89" i="1"/>
  <c r="G89" i="1"/>
  <c r="U87" i="1"/>
  <c r="W87" i="1"/>
  <c r="G87" i="1"/>
  <c r="W85" i="1"/>
  <c r="G85" i="1"/>
  <c r="U93" i="1"/>
  <c r="W93" i="1"/>
  <c r="U91" i="1"/>
  <c r="W91" i="1"/>
  <c r="G91" i="1"/>
  <c r="W84" i="1"/>
  <c r="W86" i="1"/>
  <c r="W88" i="1"/>
  <c r="W90" i="1"/>
  <c r="W92" i="1"/>
  <c r="G93" i="1"/>
  <c r="W94" i="1"/>
  <c r="U88" i="1"/>
  <c r="U90" i="1"/>
  <c r="U94" i="1"/>
  <c r="U84" i="1"/>
  <c r="U86" i="1"/>
  <c r="U92" i="1"/>
  <c r="E82" i="1" l="1"/>
  <c r="G83" i="1"/>
  <c r="W82" i="1" l="1"/>
  <c r="U82" i="1"/>
  <c r="G82" i="1"/>
  <c r="D109" i="1" l="1"/>
  <c r="D108" i="1"/>
  <c r="D102" i="1"/>
  <c r="F17" i="1"/>
  <c r="E17" i="1" s="1"/>
  <c r="D17" i="1"/>
  <c r="D16" i="1"/>
  <c r="F15" i="1"/>
  <c r="D15" i="1"/>
  <c r="D14" i="1"/>
  <c r="V13" i="1"/>
  <c r="D13" i="1"/>
  <c r="E15" i="1" l="1"/>
  <c r="W109" i="1"/>
  <c r="G109" i="1"/>
  <c r="U109" i="1"/>
  <c r="W108" i="1"/>
  <c r="G108" i="1"/>
  <c r="U108" i="1"/>
  <c r="W102" i="1"/>
  <c r="G102" i="1"/>
  <c r="U102" i="1"/>
  <c r="W101" i="1"/>
  <c r="G101" i="1"/>
  <c r="U101" i="1"/>
  <c r="W15" i="1"/>
  <c r="G15" i="1"/>
  <c r="U15" i="1"/>
  <c r="G17" i="1"/>
  <c r="U17" i="1"/>
  <c r="W17" i="1"/>
  <c r="E16" i="1"/>
  <c r="E13" i="1" l="1"/>
  <c r="U14" i="1"/>
  <c r="W14" i="1"/>
  <c r="U16" i="1"/>
  <c r="W16" i="1"/>
  <c r="G14" i="1"/>
  <c r="G16" i="1"/>
  <c r="U13" i="1" l="1"/>
  <c r="W13" i="1"/>
  <c r="G13" i="1"/>
  <c r="D25" i="1"/>
  <c r="D24" i="1"/>
  <c r="D23" i="1"/>
  <c r="W22" i="1"/>
  <c r="U22" i="1"/>
  <c r="G22" i="1"/>
  <c r="D22" i="1"/>
  <c r="W21" i="1"/>
  <c r="U21" i="1"/>
  <c r="G21" i="1"/>
  <c r="D21" i="1"/>
  <c r="W20" i="1"/>
  <c r="U20" i="1"/>
  <c r="G20" i="1"/>
  <c r="D20" i="1"/>
  <c r="T19" i="1"/>
  <c r="C19" i="1"/>
  <c r="D72" i="1"/>
  <c r="D71" i="1"/>
  <c r="D70" i="1"/>
  <c r="W69" i="1"/>
  <c r="U69" i="1"/>
  <c r="G69" i="1"/>
  <c r="D69" i="1"/>
  <c r="D68" i="1"/>
  <c r="D67" i="1"/>
  <c r="D66" i="1"/>
  <c r="V65" i="1"/>
  <c r="C65" i="1"/>
  <c r="D65" i="1" s="1"/>
  <c r="D98" i="1"/>
  <c r="W97" i="1"/>
  <c r="U97" i="1"/>
  <c r="G97" i="1"/>
  <c r="D97" i="1"/>
  <c r="V96" i="1"/>
  <c r="G54" i="1"/>
  <c r="W54" i="1"/>
  <c r="D54" i="1"/>
  <c r="G53" i="1"/>
  <c r="D53" i="1"/>
  <c r="G52" i="1"/>
  <c r="U52" i="1"/>
  <c r="D52" i="1"/>
  <c r="V51" i="1"/>
  <c r="V11" i="1" l="1"/>
  <c r="D19" i="1"/>
  <c r="W23" i="1"/>
  <c r="G23" i="1"/>
  <c r="U23" i="1"/>
  <c r="U25" i="1"/>
  <c r="W25" i="1"/>
  <c r="G25" i="1"/>
  <c r="U67" i="1"/>
  <c r="W67" i="1"/>
  <c r="G67" i="1"/>
  <c r="W70" i="1"/>
  <c r="U70" i="1"/>
  <c r="G72" i="1"/>
  <c r="U72" i="1"/>
  <c r="W72" i="1"/>
  <c r="G71" i="1"/>
  <c r="G70" i="1"/>
  <c r="F65" i="1"/>
  <c r="W98" i="1"/>
  <c r="G98" i="1"/>
  <c r="E96" i="1"/>
  <c r="W96" i="1" s="1"/>
  <c r="U98" i="1"/>
  <c r="W53" i="1"/>
  <c r="U53" i="1"/>
  <c r="W52" i="1"/>
  <c r="U96" i="1" l="1"/>
  <c r="U24" i="1"/>
  <c r="W24" i="1"/>
  <c r="E19" i="1"/>
  <c r="G24" i="1"/>
  <c r="U68" i="1"/>
  <c r="W68" i="1"/>
  <c r="U71" i="1"/>
  <c r="W71" i="1"/>
  <c r="E65" i="1"/>
  <c r="G65" i="1" s="1"/>
  <c r="U66" i="1"/>
  <c r="W66" i="1"/>
  <c r="G68" i="1"/>
  <c r="G66" i="1"/>
  <c r="G96" i="1"/>
  <c r="U51" i="1"/>
  <c r="G51" i="1"/>
  <c r="W51" i="1"/>
  <c r="W19" i="1" l="1"/>
  <c r="G19" i="1"/>
  <c r="U19" i="1"/>
  <c r="U65" i="1"/>
  <c r="W65" i="1"/>
  <c r="W116" i="1"/>
  <c r="U116" i="1"/>
  <c r="G116" i="1"/>
  <c r="D116" i="1"/>
  <c r="W115" i="1"/>
  <c r="U115" i="1"/>
  <c r="G115" i="1"/>
  <c r="D115" i="1"/>
  <c r="W114" i="1"/>
  <c r="U114" i="1"/>
  <c r="G114" i="1"/>
  <c r="D114" i="1"/>
  <c r="W113" i="1"/>
  <c r="U113" i="1"/>
  <c r="G113" i="1"/>
  <c r="D113" i="1"/>
  <c r="W63" i="1" l="1"/>
  <c r="U63" i="1"/>
  <c r="G63" i="1"/>
  <c r="D63" i="1"/>
  <c r="W62" i="1"/>
  <c r="U62" i="1"/>
  <c r="G62" i="1"/>
  <c r="D62" i="1"/>
  <c r="W61" i="1"/>
  <c r="U61" i="1"/>
  <c r="G61" i="1"/>
  <c r="D61" i="1"/>
  <c r="W60" i="1"/>
  <c r="U60" i="1"/>
  <c r="G60" i="1"/>
  <c r="D60" i="1"/>
  <c r="W59" i="1"/>
  <c r="U59" i="1"/>
  <c r="G59" i="1"/>
  <c r="D59" i="1"/>
  <c r="W58" i="1"/>
  <c r="G58" i="1"/>
  <c r="D58" i="1"/>
  <c r="W57" i="1"/>
  <c r="U57" i="1"/>
  <c r="G57" i="1"/>
  <c r="D57" i="1"/>
  <c r="T56" i="1"/>
  <c r="F56" i="1"/>
  <c r="E56" i="1"/>
  <c r="C56" i="1"/>
  <c r="D56" i="1" s="1"/>
  <c r="G112" i="1"/>
  <c r="D112" i="1"/>
  <c r="U56" i="1" l="1"/>
  <c r="G56" i="1"/>
  <c r="W56" i="1"/>
  <c r="W112" i="1"/>
  <c r="B51" i="1" l="1"/>
  <c r="D51" i="1" s="1"/>
  <c r="B27" i="1"/>
  <c r="D27" i="1" l="1"/>
  <c r="C74" i="1"/>
  <c r="C11" i="1" s="1"/>
  <c r="T74" i="1"/>
  <c r="D78" i="1"/>
  <c r="D79" i="1"/>
  <c r="B96" i="1"/>
  <c r="D96" i="1" s="1"/>
  <c r="D74" i="1" l="1"/>
  <c r="D35" i="1"/>
  <c r="U78" i="1"/>
  <c r="W78" i="1"/>
  <c r="F74" i="1"/>
  <c r="F11" i="1" s="1"/>
  <c r="G78" i="1"/>
  <c r="W79" i="1"/>
  <c r="G79" i="1"/>
  <c r="D11" i="1" l="1"/>
  <c r="E74" i="1"/>
  <c r="E11" i="1" s="1"/>
  <c r="U74" i="1" l="1"/>
  <c r="W74" i="1"/>
  <c r="G74" i="1"/>
  <c r="U35" i="1"/>
  <c r="G35" i="1"/>
  <c r="W35" i="1"/>
  <c r="U11" i="1" l="1"/>
  <c r="W11" i="1"/>
  <c r="G11" i="1"/>
</calcChain>
</file>

<file path=xl/sharedStrings.xml><?xml version="1.0" encoding="utf-8"?>
<sst xmlns="http://schemas.openxmlformats.org/spreadsheetml/2006/main" count="418" uniqueCount="125">
  <si>
    <t>TRIBUNAL ELECTORAL</t>
  </si>
  <si>
    <t xml:space="preserve">COMISIÓN DE ESTADÍSTICAS </t>
  </si>
  <si>
    <t>Cuadro No. 8  MESAS ESCRUTADAS, VOTOS EMITIDOS, VOTOS VÁLIDOS POR PARTIDO POLÍTICO Y DE LIBRE POSTULACIÓN, VOTOS EN BLANCOS Y VOTOS NULOS</t>
  </si>
  <si>
    <t>EN LA REPÚBLICA, SEGÚN PROVINCIA Y DISTRITO:  ELECCIÓN GENERAL PARA ALCALDES DEL 5 DE MAYO DE 2024</t>
  </si>
  <si>
    <t>Provincia Y Distrito</t>
  </si>
  <si>
    <t>Mesas de Votación</t>
  </si>
  <si>
    <t>Total</t>
  </si>
  <si>
    <t>Votos Emitidos</t>
  </si>
  <si>
    <t>de Votos</t>
  </si>
  <si>
    <t>Total de Votos Válidos</t>
  </si>
  <si>
    <t>Votos Válidos por Partido Politico y  Libre Postulación</t>
  </si>
  <si>
    <t>Votos en Blanco</t>
  </si>
  <si>
    <t>Votos Nulos</t>
  </si>
  <si>
    <t>Escrutadas</t>
  </si>
  <si>
    <t xml:space="preserve"> (%)</t>
  </si>
  <si>
    <t>Emitidos</t>
  </si>
  <si>
    <t>PRD</t>
  </si>
  <si>
    <t>P. Popular</t>
  </si>
  <si>
    <t>MOLIRENA</t>
  </si>
  <si>
    <t>P. Panameñista</t>
  </si>
  <si>
    <t>CD</t>
  </si>
  <si>
    <t>P. Alianza</t>
  </si>
  <si>
    <t>RM</t>
  </si>
  <si>
    <t>PAIS</t>
  </si>
  <si>
    <t>MOCA</t>
  </si>
  <si>
    <t>Libre Postulación (1)</t>
  </si>
  <si>
    <t>Libre Postulación (2)</t>
  </si>
  <si>
    <t>Libre Postulación (3)</t>
  </si>
  <si>
    <t>Bocas del Toro</t>
  </si>
  <si>
    <t xml:space="preserve">  Bocas Del Toro</t>
  </si>
  <si>
    <t xml:space="preserve">  Changuinola</t>
  </si>
  <si>
    <t xml:space="preserve">  Chiriquí Grande</t>
  </si>
  <si>
    <t xml:space="preserve">        Almirante</t>
  </si>
  <si>
    <t>Coclé</t>
  </si>
  <si>
    <t xml:space="preserve">  Aguadulce</t>
  </si>
  <si>
    <t xml:space="preserve">  Antón</t>
  </si>
  <si>
    <t xml:space="preserve">  La Pintada</t>
  </si>
  <si>
    <t xml:space="preserve">  Natá</t>
  </si>
  <si>
    <t xml:space="preserve">  Olá</t>
  </si>
  <si>
    <t xml:space="preserve">  Penonomé</t>
  </si>
  <si>
    <t>Colón</t>
  </si>
  <si>
    <t xml:space="preserve">  Colón</t>
  </si>
  <si>
    <t xml:space="preserve">  Chagres</t>
  </si>
  <si>
    <t xml:space="preserve">  Donoso</t>
  </si>
  <si>
    <t xml:space="preserve">  Portobelo</t>
  </si>
  <si>
    <t xml:space="preserve">  Santa Isabel</t>
  </si>
  <si>
    <t xml:space="preserve">  Omar Torrijos Herrera</t>
  </si>
  <si>
    <t>Chiriquí</t>
  </si>
  <si>
    <t xml:space="preserve">  Alanje</t>
  </si>
  <si>
    <t xml:space="preserve">  Barú</t>
  </si>
  <si>
    <t xml:space="preserve">  Boqueron</t>
  </si>
  <si>
    <t xml:space="preserve">  Boquete</t>
  </si>
  <si>
    <t xml:space="preserve">  Bugaba</t>
  </si>
  <si>
    <t xml:space="preserve">  David</t>
  </si>
  <si>
    <t xml:space="preserve">  Dolega</t>
  </si>
  <si>
    <t xml:space="preserve">  Gualaca</t>
  </si>
  <si>
    <t xml:space="preserve">  Remedios</t>
  </si>
  <si>
    <t xml:space="preserve">  Renacimiento</t>
  </si>
  <si>
    <t xml:space="preserve">  San Lorenzo</t>
  </si>
  <si>
    <t xml:space="preserve">  Tolé</t>
  </si>
  <si>
    <t xml:space="preserve">  San Félix</t>
  </si>
  <si>
    <t xml:space="preserve">  Tierras Altas</t>
  </si>
  <si>
    <t>Darien</t>
  </si>
  <si>
    <t xml:space="preserve">  Chepigana</t>
  </si>
  <si>
    <t xml:space="preserve">  Pinogana</t>
  </si>
  <si>
    <t xml:space="preserve">       Santa Fé</t>
  </si>
  <si>
    <t xml:space="preserve">Herrera </t>
  </si>
  <si>
    <t xml:space="preserve">  Chitré</t>
  </si>
  <si>
    <t xml:space="preserve">  Las Minas</t>
  </si>
  <si>
    <t xml:space="preserve">  Los Pozos</t>
  </si>
  <si>
    <t xml:space="preserve">  Ocú</t>
  </si>
  <si>
    <t xml:space="preserve">  Parita</t>
  </si>
  <si>
    <t xml:space="preserve">  Pesé</t>
  </si>
  <si>
    <t xml:space="preserve">  Santa María</t>
  </si>
  <si>
    <t>Los Santos</t>
  </si>
  <si>
    <t xml:space="preserve">  Guararé</t>
  </si>
  <si>
    <t xml:space="preserve">  Las Tablas</t>
  </si>
  <si>
    <t xml:space="preserve">  Los Santos</t>
  </si>
  <si>
    <t xml:space="preserve">  Macaracas</t>
  </si>
  <si>
    <t xml:space="preserve">  Pedasí</t>
  </si>
  <si>
    <t xml:space="preserve">  Pocrí</t>
  </si>
  <si>
    <t xml:space="preserve">  Tonosí</t>
  </si>
  <si>
    <t>Panamá</t>
  </si>
  <si>
    <t xml:space="preserve">  Balboa</t>
  </si>
  <si>
    <t xml:space="preserve">  Chepo</t>
  </si>
  <si>
    <t xml:space="preserve">  Chimán</t>
  </si>
  <si>
    <t xml:space="preserve">  Panamá</t>
  </si>
  <si>
    <t xml:space="preserve">  San Miguelito</t>
  </si>
  <si>
    <t xml:space="preserve">  Taboga</t>
  </si>
  <si>
    <t>Veraguas</t>
  </si>
  <si>
    <t xml:space="preserve">  Atalaya</t>
  </si>
  <si>
    <t xml:space="preserve">  Calobre</t>
  </si>
  <si>
    <t xml:space="preserve">  Cañazas</t>
  </si>
  <si>
    <t xml:space="preserve">  La Mesa</t>
  </si>
  <si>
    <t xml:space="preserve">  Las Palmas</t>
  </si>
  <si>
    <t xml:space="preserve">  Montijo</t>
  </si>
  <si>
    <t xml:space="preserve">  Río de Jesús</t>
  </si>
  <si>
    <t xml:space="preserve">  San Francisco</t>
  </si>
  <si>
    <t xml:space="preserve">  Santa Fé</t>
  </si>
  <si>
    <t xml:space="preserve">  Santiago</t>
  </si>
  <si>
    <t xml:space="preserve">  Soná</t>
  </si>
  <si>
    <t xml:space="preserve">  Mariato</t>
  </si>
  <si>
    <t>Comarca Emberá</t>
  </si>
  <si>
    <t xml:space="preserve">  Cémaco</t>
  </si>
  <si>
    <t xml:space="preserve">  Sambú</t>
  </si>
  <si>
    <t>Comarca Ngäbe Buglé</t>
  </si>
  <si>
    <t xml:space="preserve">  Kankintú</t>
  </si>
  <si>
    <t xml:space="preserve">  Kusapín</t>
  </si>
  <si>
    <t xml:space="preserve">  Besiko</t>
  </si>
  <si>
    <t xml:space="preserve">  Mironó</t>
  </si>
  <si>
    <t xml:space="preserve">  Müna</t>
  </si>
  <si>
    <t xml:space="preserve">  Nole Düima</t>
  </si>
  <si>
    <t xml:space="preserve">  Ñürun</t>
  </si>
  <si>
    <t xml:space="preserve">  Jirondai</t>
  </si>
  <si>
    <t xml:space="preserve">  Santa Catalina o Calovébora (Bledeshia)</t>
  </si>
  <si>
    <t>Panama Oeste</t>
  </si>
  <si>
    <t>Arraiján</t>
  </si>
  <si>
    <t>Capira</t>
  </si>
  <si>
    <t>Chame</t>
  </si>
  <si>
    <t>La Chorrera</t>
  </si>
  <si>
    <t>San Carlos</t>
  </si>
  <si>
    <t>Nota: Informe Preliminar. No Incluye impugnaciones.</t>
  </si>
  <si>
    <t>Nota: (N/P) No hubo postulación.</t>
  </si>
  <si>
    <t>Fuente:  Actas de las juntas distritales de escrutinio.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</si>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</sst>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#,##0.0_);\(#,##0.0\)"/>
    <numFmt numFmtId="166" formatCode="0.0"/>
  </numFmts>
  <fonts count="9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Courier"/>
      <family val="3"/>
    </font>
    <font>
      <b/>
      <sz val="12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164" fontId="0" fillId="0" borderId="0"/>
  </cellStyleXfs>
  <cellXfs count="145">
    <xf numFmtId="164" fontId="0" fillId="0" borderId="0" xfId="0"/>
    <xf numFmtId="164" fontId="1" fillId="0" borderId="0" xfId="0" applyFont="1"/>
    <xf numFmtId="164" fontId="1" fillId="0" borderId="5" xfId="0" applyFont="1" applyBorder="1"/>
    <xf numFmtId="164" fontId="1" fillId="0" borderId="5" xfId="0" applyFont="1" applyBorder="1" applyAlignment="1">
      <alignment horizontal="center"/>
    </xf>
    <xf numFmtId="164" fontId="3" fillId="0" borderId="0" xfId="0" applyFont="1"/>
    <xf numFmtId="164" fontId="3" fillId="0" borderId="7" xfId="0" applyFont="1" applyBorder="1"/>
    <xf numFmtId="164" fontId="3" fillId="0" borderId="8" xfId="0" applyFont="1" applyBorder="1"/>
    <xf numFmtId="165" fontId="3" fillId="0" borderId="0" xfId="0" applyNumberFormat="1" applyFont="1" applyProtection="1">
      <protection locked="0"/>
    </xf>
    <xf numFmtId="164" fontId="3" fillId="0" borderId="0" xfId="0" applyFont="1" applyProtection="1">
      <protection locked="0"/>
    </xf>
    <xf numFmtId="164" fontId="4" fillId="0" borderId="0" xfId="0" applyFont="1"/>
    <xf numFmtId="164" fontId="4" fillId="0" borderId="0" xfId="0" applyFont="1" applyAlignment="1" applyProtection="1">
      <alignment horizontal="left"/>
      <protection locked="0"/>
    </xf>
    <xf numFmtId="164" fontId="2" fillId="0" borderId="0" xfId="0" applyFont="1" applyAlignment="1" applyProtection="1">
      <alignment horizontal="left"/>
      <protection locked="0"/>
    </xf>
    <xf numFmtId="164" fontId="2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37" fontId="2" fillId="0" borderId="0" xfId="0" applyNumberFormat="1" applyFont="1" applyProtection="1">
      <protection locked="0"/>
    </xf>
    <xf numFmtId="164" fontId="4" fillId="0" borderId="0" xfId="0" applyFont="1" applyAlignment="1" applyProtection="1">
      <alignment horizontal="left" indent="1"/>
      <protection locked="0"/>
    </xf>
    <xf numFmtId="164" fontId="4" fillId="2" borderId="0" xfId="0" applyFont="1" applyFill="1" applyAlignment="1" applyProtection="1">
      <alignment horizontal="left" indent="1"/>
      <protection locked="0"/>
    </xf>
    <xf numFmtId="164" fontId="3" fillId="0" borderId="10" xfId="0" applyFont="1" applyBorder="1"/>
    <xf numFmtId="164" fontId="6" fillId="0" borderId="0" xfId="0" applyFont="1" applyAlignment="1" applyProtection="1">
      <alignment horizontal="left"/>
      <protection locked="0"/>
    </xf>
    <xf numFmtId="164" fontId="6" fillId="2" borderId="0" xfId="0" applyFont="1" applyFill="1" applyAlignment="1" applyProtection="1">
      <alignment horizontal="left"/>
      <protection locked="0"/>
    </xf>
    <xf numFmtId="164" fontId="6" fillId="0" borderId="0" xfId="0" applyFont="1" applyAlignment="1">
      <alignment horizontal="center"/>
    </xf>
    <xf numFmtId="164" fontId="2" fillId="0" borderId="5" xfId="0" applyFont="1" applyBorder="1" applyAlignment="1">
      <alignment horizontal="left"/>
    </xf>
    <xf numFmtId="164" fontId="2" fillId="0" borderId="5" xfId="0" applyFont="1" applyBorder="1" applyAlignment="1" applyProtection="1">
      <alignment horizontal="left"/>
      <protection locked="0"/>
    </xf>
    <xf numFmtId="164" fontId="2" fillId="0" borderId="5" xfId="0" applyFont="1" applyBorder="1"/>
    <xf numFmtId="164" fontId="4" fillId="0" borderId="7" xfId="0" applyFont="1" applyBorder="1"/>
    <xf numFmtId="164" fontId="4" fillId="0" borderId="9" xfId="0" applyFont="1" applyBorder="1"/>
    <xf numFmtId="164" fontId="4" fillId="0" borderId="7" xfId="0" applyFont="1" applyBorder="1" applyAlignment="1" applyProtection="1">
      <alignment horizontal="left"/>
      <protection locked="0"/>
    </xf>
    <xf numFmtId="164" fontId="4" fillId="0" borderId="7" xfId="0" applyFont="1" applyBorder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4" fontId="4" fillId="0" borderId="4" xfId="0" applyFont="1" applyBorder="1"/>
    <xf numFmtId="164" fontId="4" fillId="0" borderId="1" xfId="0" applyFont="1" applyBorder="1"/>
    <xf numFmtId="164" fontId="4" fillId="0" borderId="19" xfId="0" applyFont="1" applyBorder="1" applyAlignment="1" applyProtection="1">
      <alignment horizontal="center"/>
      <protection locked="0"/>
    </xf>
    <xf numFmtId="164" fontId="4" fillId="0" borderId="20" xfId="0" applyFont="1" applyBorder="1" applyAlignment="1">
      <alignment horizontal="center" vertical="center"/>
    </xf>
    <xf numFmtId="164" fontId="4" fillId="0" borderId="20" xfId="0" applyFont="1" applyBorder="1"/>
    <xf numFmtId="164" fontId="3" fillId="0" borderId="20" xfId="0" applyFont="1" applyBorder="1" applyProtection="1">
      <protection locked="0"/>
    </xf>
    <xf numFmtId="164" fontId="2" fillId="0" borderId="21" xfId="0" applyFont="1" applyBorder="1" applyProtection="1">
      <protection locked="0"/>
    </xf>
    <xf numFmtId="164" fontId="2" fillId="0" borderId="22" xfId="0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37" fontId="2" fillId="0" borderId="23" xfId="0" applyNumberFormat="1" applyFont="1" applyBorder="1" applyProtection="1">
      <protection locked="0"/>
    </xf>
    <xf numFmtId="37" fontId="2" fillId="0" borderId="5" xfId="0" applyNumberFormat="1" applyFont="1" applyBorder="1" applyProtection="1">
      <protection locked="0"/>
    </xf>
    <xf numFmtId="165" fontId="2" fillId="0" borderId="24" xfId="0" applyNumberFormat="1" applyFont="1" applyBorder="1" applyProtection="1">
      <protection locked="0"/>
    </xf>
    <xf numFmtId="37" fontId="2" fillId="0" borderId="21" xfId="0" applyNumberFormat="1" applyFont="1" applyBorder="1" applyProtection="1">
      <protection locked="0"/>
    </xf>
    <xf numFmtId="164" fontId="4" fillId="0" borderId="6" xfId="0" applyFont="1" applyBorder="1"/>
    <xf numFmtId="3" fontId="4" fillId="0" borderId="8" xfId="0" applyNumberFormat="1" applyFont="1" applyBorder="1" applyProtection="1">
      <protection locked="0"/>
    </xf>
    <xf numFmtId="166" fontId="4" fillId="0" borderId="0" xfId="0" applyNumberFormat="1" applyFont="1" applyProtection="1">
      <protection locked="0"/>
    </xf>
    <xf numFmtId="3" fontId="4" fillId="0" borderId="20" xfId="0" applyNumberFormat="1" applyFont="1" applyBorder="1" applyProtection="1">
      <protection locked="0"/>
    </xf>
    <xf numFmtId="3" fontId="4" fillId="0" borderId="0" xfId="0" applyNumberFormat="1" applyFont="1" applyProtection="1">
      <protection locked="0"/>
    </xf>
    <xf numFmtId="166" fontId="4" fillId="0" borderId="7" xfId="0" applyNumberFormat="1" applyFont="1" applyBorder="1" applyProtection="1"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6" xfId="0" applyNumberFormat="1" applyFont="1" applyBorder="1" applyAlignment="1" applyProtection="1">
      <alignment horizontal="right"/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166" fontId="6" fillId="0" borderId="0" xfId="0" applyNumberFormat="1" applyFont="1" applyProtection="1">
      <protection locked="0"/>
    </xf>
    <xf numFmtId="3" fontId="6" fillId="0" borderId="20" xfId="0" applyNumberFormat="1" applyFont="1" applyBorder="1" applyProtection="1">
      <protection locked="0"/>
    </xf>
    <xf numFmtId="3" fontId="6" fillId="0" borderId="0" xfId="0" applyNumberFormat="1" applyFont="1" applyProtection="1">
      <protection locked="0"/>
    </xf>
    <xf numFmtId="166" fontId="6" fillId="0" borderId="7" xfId="0" applyNumberFormat="1" applyFont="1" applyBorder="1" applyProtection="1">
      <protection locked="0"/>
    </xf>
    <xf numFmtId="3" fontId="6" fillId="0" borderId="6" xfId="0" applyNumberFormat="1" applyFont="1" applyBorder="1" applyAlignment="1" applyProtection="1">
      <alignment horizontal="right"/>
      <protection locked="0"/>
    </xf>
    <xf numFmtId="0" fontId="4" fillId="0" borderId="6" xfId="0" applyNumberFormat="1" applyFont="1" applyBorder="1"/>
    <xf numFmtId="166" fontId="4" fillId="0" borderId="7" xfId="0" applyNumberFormat="1" applyFont="1" applyBorder="1" applyAlignment="1" applyProtection="1">
      <alignment horizontal="right"/>
      <protection locked="0"/>
    </xf>
    <xf numFmtId="3" fontId="4" fillId="2" borderId="8" xfId="0" applyNumberFormat="1" applyFont="1" applyFill="1" applyBorder="1" applyProtection="1">
      <protection locked="0"/>
    </xf>
    <xf numFmtId="166" fontId="4" fillId="2" borderId="0" xfId="0" applyNumberFormat="1" applyFont="1" applyFill="1" applyProtection="1">
      <protection locked="0"/>
    </xf>
    <xf numFmtId="3" fontId="4" fillId="2" borderId="0" xfId="0" applyNumberFormat="1" applyFont="1" applyFill="1" applyProtection="1">
      <protection locked="0"/>
    </xf>
    <xf numFmtId="166" fontId="4" fillId="2" borderId="7" xfId="0" applyNumberFormat="1" applyFont="1" applyFill="1" applyBorder="1" applyProtection="1">
      <protection locked="0"/>
    </xf>
    <xf numFmtId="3" fontId="4" fillId="2" borderId="6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Alignment="1" applyProtection="1">
      <alignment horizontal="right"/>
      <protection locked="0"/>
    </xf>
    <xf numFmtId="164" fontId="0" fillId="2" borderId="0" xfId="0" applyFill="1"/>
    <xf numFmtId="3" fontId="4" fillId="0" borderId="8" xfId="0" applyNumberFormat="1" applyFont="1" applyBorder="1"/>
    <xf numFmtId="166" fontId="4" fillId="0" borderId="0" xfId="0" applyNumberFormat="1" applyFont="1"/>
    <xf numFmtId="3" fontId="4" fillId="0" borderId="6" xfId="0" applyNumberFormat="1" applyFont="1" applyBorder="1" applyProtection="1">
      <protection locked="0"/>
    </xf>
    <xf numFmtId="3" fontId="6" fillId="0" borderId="27" xfId="0" applyNumberFormat="1" applyFont="1" applyBorder="1" applyProtection="1">
      <protection locked="0"/>
    </xf>
    <xf numFmtId="3" fontId="7" fillId="0" borderId="6" xfId="0" applyNumberFormat="1" applyFont="1" applyBorder="1"/>
    <xf numFmtId="3" fontId="7" fillId="0" borderId="8" xfId="0" applyNumberFormat="1" applyFont="1" applyBorder="1"/>
    <xf numFmtId="166" fontId="7" fillId="0" borderId="0" xfId="0" applyNumberFormat="1" applyFont="1" applyProtection="1">
      <protection locked="0"/>
    </xf>
    <xf numFmtId="3" fontId="7" fillId="0" borderId="20" xfId="0" applyNumberFormat="1" applyFont="1" applyBorder="1"/>
    <xf numFmtId="3" fontId="7" fillId="0" borderId="0" xfId="0" applyNumberFormat="1" applyFont="1"/>
    <xf numFmtId="166" fontId="7" fillId="0" borderId="7" xfId="0" applyNumberFormat="1" applyFont="1" applyBorder="1" applyProtection="1">
      <protection locked="0"/>
    </xf>
    <xf numFmtId="3" fontId="4" fillId="0" borderId="20" xfId="0" applyNumberFormat="1" applyFont="1" applyBorder="1"/>
    <xf numFmtId="3" fontId="4" fillId="0" borderId="0" xfId="0" applyNumberFormat="1" applyFont="1"/>
    <xf numFmtId="166" fontId="4" fillId="0" borderId="7" xfId="0" applyNumberFormat="1" applyFont="1" applyBorder="1"/>
    <xf numFmtId="3" fontId="4" fillId="0" borderId="6" xfId="0" applyNumberFormat="1" applyFont="1" applyBorder="1"/>
    <xf numFmtId="3" fontId="4" fillId="0" borderId="6" xfId="0" applyNumberFormat="1" applyFont="1" applyBorder="1" applyAlignment="1">
      <alignment horizontal="right"/>
    </xf>
    <xf numFmtId="3" fontId="6" fillId="2" borderId="6" xfId="0" applyNumberFormat="1" applyFont="1" applyFill="1" applyBorder="1" applyProtection="1">
      <protection locked="0"/>
    </xf>
    <xf numFmtId="3" fontId="6" fillId="2" borderId="8" xfId="0" applyNumberFormat="1" applyFont="1" applyFill="1" applyBorder="1" applyProtection="1">
      <protection locked="0"/>
    </xf>
    <xf numFmtId="166" fontId="6" fillId="2" borderId="0" xfId="0" applyNumberFormat="1" applyFont="1" applyFill="1" applyProtection="1">
      <protection locked="0"/>
    </xf>
    <xf numFmtId="3" fontId="6" fillId="2" borderId="20" xfId="0" applyNumberFormat="1" applyFont="1" applyFill="1" applyBorder="1" applyProtection="1">
      <protection locked="0"/>
    </xf>
    <xf numFmtId="3" fontId="6" fillId="2" borderId="0" xfId="0" applyNumberFormat="1" applyFont="1" applyFill="1" applyProtection="1">
      <protection locked="0"/>
    </xf>
    <xf numFmtId="166" fontId="6" fillId="2" borderId="7" xfId="0" applyNumberFormat="1" applyFont="1" applyFill="1" applyBorder="1" applyProtection="1">
      <protection locked="0"/>
    </xf>
    <xf numFmtId="3" fontId="6" fillId="2" borderId="6" xfId="0" applyNumberFormat="1" applyFont="1" applyFill="1" applyBorder="1" applyAlignment="1" applyProtection="1">
      <alignment horizontal="right"/>
      <protection locked="0"/>
    </xf>
    <xf numFmtId="0" fontId="4" fillId="2" borderId="6" xfId="0" applyNumberFormat="1" applyFont="1" applyFill="1" applyBorder="1"/>
    <xf numFmtId="3" fontId="4" fillId="2" borderId="6" xfId="0" applyNumberFormat="1" applyFont="1" applyFill="1" applyBorder="1" applyProtection="1">
      <protection locked="0"/>
    </xf>
    <xf numFmtId="0" fontId="6" fillId="0" borderId="6" xfId="0" applyNumberFormat="1" applyFont="1" applyBorder="1"/>
    <xf numFmtId="164" fontId="4" fillId="0" borderId="8" xfId="0" applyFont="1" applyBorder="1" applyProtection="1">
      <protection locked="0"/>
    </xf>
    <xf numFmtId="165" fontId="4" fillId="0" borderId="0" xfId="0" applyNumberFormat="1" applyFont="1" applyProtection="1">
      <protection locked="0"/>
    </xf>
    <xf numFmtId="165" fontId="4" fillId="0" borderId="7" xfId="0" applyNumberFormat="1" applyFont="1" applyBorder="1" applyProtection="1">
      <protection locked="0"/>
    </xf>
    <xf numFmtId="3" fontId="6" fillId="0" borderId="8" xfId="0" applyNumberFormat="1" applyFont="1" applyBorder="1"/>
    <xf numFmtId="0" fontId="6" fillId="0" borderId="8" xfId="0" applyNumberFormat="1" applyFont="1" applyBorder="1"/>
    <xf numFmtId="166" fontId="7" fillId="0" borderId="29" xfId="0" applyNumberFormat="1" applyFont="1" applyBorder="1" applyProtection="1">
      <protection locked="0"/>
    </xf>
    <xf numFmtId="166" fontId="6" fillId="0" borderId="29" xfId="0" applyNumberFormat="1" applyFont="1" applyBorder="1" applyProtection="1">
      <protection locked="0"/>
    </xf>
    <xf numFmtId="3" fontId="6" fillId="0" borderId="20" xfId="0" applyNumberFormat="1" applyFont="1" applyBorder="1"/>
    <xf numFmtId="3" fontId="6" fillId="0" borderId="0" xfId="0" applyNumberFormat="1" applyFont="1"/>
    <xf numFmtId="3" fontId="6" fillId="0" borderId="6" xfId="0" applyNumberFormat="1" applyFont="1" applyBorder="1"/>
    <xf numFmtId="2" fontId="4" fillId="0" borderId="6" xfId="0" applyNumberFormat="1" applyFont="1" applyBorder="1" applyProtection="1">
      <protection locked="0"/>
    </xf>
    <xf numFmtId="164" fontId="8" fillId="0" borderId="0" xfId="0" applyFont="1"/>
    <xf numFmtId="164" fontId="8" fillId="0" borderId="0" xfId="0" applyFont="1" applyAlignment="1" applyProtection="1">
      <alignment horizontal="left"/>
      <protection locked="0"/>
    </xf>
    <xf numFmtId="3" fontId="4" fillId="2" borderId="20" xfId="0" applyNumberFormat="1" applyFont="1" applyFill="1" applyBorder="1" applyProtection="1">
      <protection locked="0"/>
    </xf>
    <xf numFmtId="164" fontId="3" fillId="0" borderId="10" xfId="0" applyFont="1" applyBorder="1" applyProtection="1">
      <protection locked="0"/>
    </xf>
    <xf numFmtId="166" fontId="7" fillId="0" borderId="6" xfId="0" applyNumberFormat="1" applyFont="1" applyBorder="1" applyProtection="1">
      <protection locked="0"/>
    </xf>
    <xf numFmtId="166" fontId="4" fillId="0" borderId="6" xfId="0" applyNumberFormat="1" applyFont="1" applyBorder="1"/>
    <xf numFmtId="166" fontId="6" fillId="0" borderId="6" xfId="0" applyNumberFormat="1" applyFont="1" applyBorder="1" applyProtection="1">
      <protection locked="0"/>
    </xf>
    <xf numFmtId="166" fontId="4" fillId="0" borderId="6" xfId="0" applyNumberFormat="1" applyFont="1" applyBorder="1" applyProtection="1">
      <protection locked="0"/>
    </xf>
    <xf numFmtId="166" fontId="4" fillId="0" borderId="6" xfId="0" applyNumberFormat="1" applyFont="1" applyBorder="1" applyAlignment="1" applyProtection="1">
      <alignment horizontal="right"/>
      <protection locked="0"/>
    </xf>
    <xf numFmtId="166" fontId="4" fillId="2" borderId="6" xfId="0" applyNumberFormat="1" applyFont="1" applyFill="1" applyBorder="1" applyAlignment="1" applyProtection="1">
      <alignment horizontal="right"/>
      <protection locked="0"/>
    </xf>
    <xf numFmtId="166" fontId="6" fillId="2" borderId="6" xfId="0" applyNumberFormat="1" applyFont="1" applyFill="1" applyBorder="1" applyProtection="1">
      <protection locked="0"/>
    </xf>
    <xf numFmtId="165" fontId="4" fillId="0" borderId="6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4" fontId="4" fillId="0" borderId="10" xfId="0" applyFont="1" applyBorder="1" applyAlignment="1">
      <alignment horizontal="center" vertical="center"/>
    </xf>
    <xf numFmtId="164" fontId="4" fillId="0" borderId="3" xfId="0" applyFont="1" applyBorder="1" applyAlignment="1">
      <alignment vertical="center"/>
    </xf>
    <xf numFmtId="164" fontId="4" fillId="0" borderId="18" xfId="0" applyFont="1" applyBorder="1" applyAlignment="1" applyProtection="1">
      <alignment horizontal="center" vertical="center"/>
      <protection locked="0"/>
    </xf>
    <xf numFmtId="164" fontId="4" fillId="0" borderId="1" xfId="0" applyFont="1" applyBorder="1" applyAlignment="1">
      <alignment vertical="center"/>
    </xf>
    <xf numFmtId="164" fontId="4" fillId="0" borderId="10" xfId="0" applyFont="1" applyBorder="1" applyAlignment="1" applyProtection="1">
      <alignment horizontal="center" vertical="center" wrapText="1"/>
      <protection locked="0"/>
    </xf>
    <xf numFmtId="164" fontId="4" fillId="0" borderId="3" xfId="0" applyFont="1" applyBorder="1" applyAlignment="1">
      <alignment horizontal="center" vertical="center" wrapText="1"/>
    </xf>
    <xf numFmtId="164" fontId="4" fillId="0" borderId="12" xfId="0" applyFont="1" applyBorder="1" applyAlignment="1">
      <alignment horizontal="center" vertical="center"/>
    </xf>
    <xf numFmtId="164" fontId="4" fillId="0" borderId="13" xfId="0" applyFont="1" applyBorder="1" applyAlignment="1">
      <alignment vertical="center"/>
    </xf>
    <xf numFmtId="164" fontId="4" fillId="0" borderId="2" xfId="0" applyFont="1" applyBorder="1" applyAlignment="1">
      <alignment vertical="center"/>
    </xf>
    <xf numFmtId="164" fontId="4" fillId="0" borderId="14" xfId="0" applyFont="1" applyBorder="1" applyAlignment="1">
      <alignment horizontal="center"/>
    </xf>
    <xf numFmtId="164" fontId="4" fillId="0" borderId="15" xfId="0" applyFont="1" applyBorder="1" applyAlignment="1" applyProtection="1">
      <alignment horizontal="center"/>
      <protection locked="0"/>
    </xf>
    <xf numFmtId="164" fontId="4" fillId="0" borderId="16" xfId="0" applyFont="1" applyBorder="1" applyAlignment="1" applyProtection="1">
      <alignment horizontal="center"/>
      <protection locked="0"/>
    </xf>
    <xf numFmtId="164" fontId="4" fillId="0" borderId="17" xfId="0" applyFont="1" applyBorder="1" applyAlignment="1" applyProtection="1">
      <alignment horizontal="center"/>
      <protection locked="0"/>
    </xf>
    <xf numFmtId="164" fontId="4" fillId="0" borderId="3" xfId="0" applyFont="1" applyBorder="1" applyAlignment="1">
      <alignment horizontal="center" vertical="center"/>
    </xf>
    <xf numFmtId="164" fontId="4" fillId="0" borderId="10" xfId="0" applyFont="1" applyBorder="1" applyAlignment="1" applyProtection="1">
      <alignment horizontal="center" vertical="center"/>
      <protection locked="0"/>
    </xf>
    <xf numFmtId="164" fontId="6" fillId="0" borderId="0" xfId="0" applyFont="1" applyAlignment="1">
      <alignment horizontal="center"/>
    </xf>
    <xf numFmtId="164" fontId="4" fillId="0" borderId="0" xfId="0" applyFont="1" applyAlignment="1" applyProtection="1">
      <alignment horizontal="center"/>
      <protection locked="0"/>
    </xf>
    <xf numFmtId="164" fontId="4" fillId="0" borderId="3" xfId="0" applyFont="1" applyBorder="1" applyAlignment="1" applyProtection="1">
      <alignment horizontal="center" vertical="center"/>
      <protection locked="0"/>
    </xf>
    <xf numFmtId="164" fontId="4" fillId="0" borderId="25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4" fillId="0" borderId="3" xfId="0" applyFont="1" applyBorder="1" applyAlignment="1" applyProtection="1">
      <alignment horizontal="center" vertical="center" wrapText="1"/>
      <protection locked="0"/>
    </xf>
    <xf numFmtId="164" fontId="4" fillId="0" borderId="26" xfId="0" applyFont="1" applyBorder="1" applyAlignment="1" applyProtection="1">
      <alignment horizontal="center" wrapText="1"/>
      <protection locked="0"/>
    </xf>
    <xf numFmtId="164" fontId="4" fillId="0" borderId="27" xfId="0" applyFont="1" applyBorder="1" applyAlignment="1" applyProtection="1">
      <alignment horizontal="center" wrapText="1"/>
      <protection locked="0"/>
    </xf>
    <xf numFmtId="164" fontId="4" fillId="0" borderId="28" xfId="0" applyFont="1" applyBorder="1" applyAlignment="1" applyProtection="1">
      <alignment horizontal="center" wrapText="1"/>
      <protection locked="0"/>
    </xf>
    <xf numFmtId="164" fontId="4" fillId="0" borderId="25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164" fontId="4" fillId="0" borderId="11" xfId="0" applyFont="1" applyBorder="1" applyAlignment="1" applyProtection="1">
      <alignment horizontal="center" vertical="center"/>
      <protection locked="0"/>
    </xf>
    <xf numFmtId="164" fontId="4" fillId="0" borderId="7" xfId="0" applyFont="1" applyBorder="1" applyAlignment="1" applyProtection="1">
      <alignment horizontal="center" vertical="center"/>
      <protection locked="0"/>
    </xf>
    <xf numFmtId="164" fontId="4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Y121"/>
  <sheetViews>
    <sheetView showGridLines="0" tabSelected="1" zoomScale="70" zoomScaleNormal="70" workbookViewId="0">
      <pane ySplit="9" topLeftCell="A10" activePane="bottomLeft" state="frozen"/>
      <selection pane="bottomLeft" activeCell="B80" sqref="B80"/>
    </sheetView>
  </sheetViews>
  <sheetFormatPr baseColWidth="10" defaultColWidth="10.625" defaultRowHeight="12" x14ac:dyDescent="0.15"/>
  <cols>
    <col min="1" max="1" width="42.125" customWidth="1"/>
    <col min="2" max="2" width="10.875" customWidth="1"/>
    <col min="3" max="3" width="11" customWidth="1"/>
    <col min="4" max="4" width="7.125" customWidth="1"/>
    <col min="5" max="6" width="11.625" customWidth="1"/>
    <col min="7" max="7" width="6.125" customWidth="1"/>
    <col min="8" max="8" width="9.625" customWidth="1"/>
    <col min="9" max="9" width="10" customWidth="1"/>
    <col min="10" max="10" width="11.375" customWidth="1"/>
    <col min="11" max="11" width="15.375" customWidth="1"/>
    <col min="12" max="14" width="9.625" customWidth="1"/>
    <col min="15" max="15" width="11.25" customWidth="1"/>
    <col min="16" max="16" width="9.625" customWidth="1"/>
    <col min="17" max="19" width="17.625" customWidth="1"/>
    <col min="20" max="20" width="9.625" customWidth="1"/>
    <col min="21" max="21" width="6.625" customWidth="1"/>
    <col min="22" max="22" width="9.625" customWidth="1"/>
    <col min="23" max="23" width="6.625" customWidth="1"/>
    <col min="25" max="25" width="13.5" customWidth="1"/>
  </cols>
  <sheetData>
    <row r="1" spans="1:23" ht="15.75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3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spans="1:23" ht="15" x14ac:dyDescent="0.2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23" ht="15" x14ac:dyDescent="0.2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23" ht="13.5" thickBot="1" x14ac:dyDescent="0.25">
      <c r="A5" s="21"/>
      <c r="B5" s="21"/>
      <c r="C5" s="21"/>
      <c r="D5" s="22"/>
      <c r="E5" s="21"/>
      <c r="F5" s="21"/>
      <c r="G5" s="22"/>
      <c r="H5" s="21"/>
      <c r="I5" s="21"/>
      <c r="J5" s="22"/>
      <c r="K5" s="21"/>
      <c r="L5" s="21"/>
      <c r="M5" s="21"/>
      <c r="N5" s="21"/>
      <c r="O5" s="23"/>
      <c r="P5" s="23"/>
      <c r="Q5" s="23"/>
      <c r="R5" s="23"/>
      <c r="S5" s="23"/>
      <c r="T5" s="23"/>
      <c r="U5" s="2"/>
      <c r="V5" s="3"/>
      <c r="W5" s="2"/>
    </row>
    <row r="6" spans="1:23" ht="15" x14ac:dyDescent="0.2">
      <c r="A6" s="142" t="s">
        <v>4</v>
      </c>
      <c r="B6" s="121" t="s">
        <v>5</v>
      </c>
      <c r="C6" s="122"/>
      <c r="D6" s="122"/>
      <c r="E6" s="31" t="s">
        <v>6</v>
      </c>
      <c r="F6" s="124" t="s">
        <v>7</v>
      </c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spans="1:23" ht="15" x14ac:dyDescent="0.2">
      <c r="A7" s="143"/>
      <c r="B7" s="123"/>
      <c r="C7" s="118"/>
      <c r="D7" s="118"/>
      <c r="E7" s="32" t="s">
        <v>8</v>
      </c>
      <c r="F7" s="137" t="s">
        <v>9</v>
      </c>
      <c r="G7" s="24"/>
      <c r="H7" s="125" t="s">
        <v>10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T7" s="133" t="s">
        <v>11</v>
      </c>
      <c r="U7" s="25"/>
      <c r="V7" s="133" t="s">
        <v>12</v>
      </c>
      <c r="W7" s="9"/>
    </row>
    <row r="8" spans="1:23" ht="12.75" customHeight="1" x14ac:dyDescent="0.2">
      <c r="A8" s="143"/>
      <c r="B8" s="115" t="s">
        <v>6</v>
      </c>
      <c r="C8" s="140" t="s">
        <v>13</v>
      </c>
      <c r="D8" s="117" t="s">
        <v>14</v>
      </c>
      <c r="E8" s="32" t="s">
        <v>15</v>
      </c>
      <c r="F8" s="138"/>
      <c r="G8" s="26" t="s">
        <v>14</v>
      </c>
      <c r="H8" s="115" t="s">
        <v>16</v>
      </c>
      <c r="I8" s="129" t="s">
        <v>17</v>
      </c>
      <c r="J8" s="115" t="s">
        <v>18</v>
      </c>
      <c r="K8" s="129" t="s">
        <v>19</v>
      </c>
      <c r="L8" s="129" t="s">
        <v>20</v>
      </c>
      <c r="M8" s="115" t="s">
        <v>21</v>
      </c>
      <c r="N8" s="115" t="s">
        <v>22</v>
      </c>
      <c r="O8" s="129" t="s">
        <v>23</v>
      </c>
      <c r="P8" s="119" t="s">
        <v>24</v>
      </c>
      <c r="Q8" s="119" t="s">
        <v>25</v>
      </c>
      <c r="R8" s="119" t="s">
        <v>26</v>
      </c>
      <c r="S8" s="119" t="s">
        <v>27</v>
      </c>
      <c r="T8" s="134"/>
      <c r="U8" s="27" t="s">
        <v>14</v>
      </c>
      <c r="V8" s="134"/>
      <c r="W8" s="28" t="s">
        <v>14</v>
      </c>
    </row>
    <row r="9" spans="1:23" ht="24" customHeight="1" x14ac:dyDescent="0.2">
      <c r="A9" s="144"/>
      <c r="B9" s="116"/>
      <c r="C9" s="141"/>
      <c r="D9" s="118"/>
      <c r="E9" s="33"/>
      <c r="F9" s="139"/>
      <c r="G9" s="29"/>
      <c r="H9" s="116"/>
      <c r="I9" s="116"/>
      <c r="J9" s="128"/>
      <c r="K9" s="116"/>
      <c r="L9" s="132"/>
      <c r="M9" s="128"/>
      <c r="N9" s="128"/>
      <c r="O9" s="132"/>
      <c r="P9" s="120"/>
      <c r="Q9" s="136"/>
      <c r="R9" s="136"/>
      <c r="S9" s="136"/>
      <c r="T9" s="135"/>
      <c r="U9" s="29"/>
      <c r="V9" s="135"/>
      <c r="W9" s="30"/>
    </row>
    <row r="10" spans="1:23" ht="15.75" x14ac:dyDescent="0.25">
      <c r="A10" s="4"/>
      <c r="B10" s="17"/>
      <c r="C10" s="6"/>
      <c r="D10" s="7"/>
      <c r="E10" s="34"/>
      <c r="F10" s="8"/>
      <c r="G10" s="5"/>
      <c r="H10" s="105"/>
      <c r="I10" s="105"/>
      <c r="J10" s="105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"/>
      <c r="W10" s="4"/>
    </row>
    <row r="11" spans="1:23" ht="15.75" x14ac:dyDescent="0.25">
      <c r="A11" s="20" t="s">
        <v>6</v>
      </c>
      <c r="B11" s="70">
        <f>SUM(B13+B19+B27+B35+B51+B56+B65+B74+B82+B96+B100+B111)</f>
        <v>7328</v>
      </c>
      <c r="C11" s="71">
        <f>SUM(C13+C19+C27+C35+C51+C56+C65+C74+C82+C96+C100+C111)</f>
        <v>7248</v>
      </c>
      <c r="D11" s="96">
        <f>SUM(C11/B11)*100</f>
        <v>98.908296943231448</v>
      </c>
      <c r="E11" s="73">
        <f>SUM(E13+E19+E27+E35+E51+E56+E65+E74+E82+E96+E100+E111)</f>
        <v>2236842</v>
      </c>
      <c r="F11" s="74">
        <f>SUM(F13+F19+F27+F35+F51+F56+F65+F74+F82+F96+F100+F111)</f>
        <v>2142242</v>
      </c>
      <c r="G11" s="75">
        <f>SUM(F11/E11)*100</f>
        <v>95.770823330391693</v>
      </c>
      <c r="H11" s="70">
        <f>SUM(H13+H19+H27+H35+H51+H56+H65+H74+H82+H96+H100+H111)</f>
        <v>358560</v>
      </c>
      <c r="I11" s="70">
        <f t="shared" ref="I11:R11" si="0">SUM(I13+I19+I27+I35+I51+I56+I65+I74+I82+I96+I100+I111)</f>
        <v>267696</v>
      </c>
      <c r="J11" s="70">
        <f t="shared" si="0"/>
        <v>71021</v>
      </c>
      <c r="K11" s="70">
        <f t="shared" si="0"/>
        <v>279230</v>
      </c>
      <c r="L11" s="70">
        <f t="shared" si="0"/>
        <v>242691</v>
      </c>
      <c r="M11" s="70">
        <f t="shared" si="0"/>
        <v>72940</v>
      </c>
      <c r="N11" s="70">
        <f t="shared" si="0"/>
        <v>337630</v>
      </c>
      <c r="O11" s="70">
        <f t="shared" si="0"/>
        <v>28399</v>
      </c>
      <c r="P11" s="70">
        <f t="shared" si="0"/>
        <v>171946</v>
      </c>
      <c r="Q11" s="70">
        <f t="shared" si="0"/>
        <v>106666</v>
      </c>
      <c r="R11" s="70">
        <f t="shared" si="0"/>
        <v>110070</v>
      </c>
      <c r="S11" s="70">
        <f>SUM(S13+S19+S27+S35+S51+S56+S65+S74+S82+S96+S100+S111)</f>
        <v>95393</v>
      </c>
      <c r="T11" s="70">
        <f>SUM(T13+T19+T27+T35+T51+T56+T65+T74+T82+T96+T100+T111)</f>
        <v>55766</v>
      </c>
      <c r="U11" s="106">
        <f>SUM(T11/E11)*100</f>
        <v>2.4930683526149813</v>
      </c>
      <c r="V11" s="71">
        <f>SUM(V13+V19+V27+V35+V51+V56+V65+V74+V82+V96+V100+V111)</f>
        <v>38834</v>
      </c>
      <c r="W11" s="72">
        <f>SUM(V11/E11)*100</f>
        <v>1.7361083169933327</v>
      </c>
    </row>
    <row r="12" spans="1:23" ht="15" x14ac:dyDescent="0.2">
      <c r="A12" s="9"/>
      <c r="B12" s="68"/>
      <c r="C12" s="43"/>
      <c r="D12" s="44"/>
      <c r="E12" s="76"/>
      <c r="F12" s="77"/>
      <c r="G12" s="78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68"/>
      <c r="U12" s="107"/>
      <c r="V12" s="46"/>
      <c r="W12" s="67"/>
    </row>
    <row r="13" spans="1:23" ht="15.75" x14ac:dyDescent="0.25">
      <c r="A13" s="18" t="s">
        <v>28</v>
      </c>
      <c r="B13" s="50">
        <f>SUM(B14:B17)</f>
        <v>290</v>
      </c>
      <c r="C13" s="51">
        <f>SUM(C14:C16)</f>
        <v>225</v>
      </c>
      <c r="D13" s="97">
        <f>SUM(C13/B13)*100</f>
        <v>77.58620689655173</v>
      </c>
      <c r="E13" s="69">
        <f>SUM(E14:E17)</f>
        <v>79332</v>
      </c>
      <c r="F13" s="69">
        <f>SUM(F14:F17)</f>
        <v>76105</v>
      </c>
      <c r="G13" s="55">
        <f>SUM(F13/E13)*100</f>
        <v>95.932284576211373</v>
      </c>
      <c r="H13" s="50">
        <f>SUM(H14:H17)</f>
        <v>19264</v>
      </c>
      <c r="I13" s="50">
        <f t="shared" ref="I13:S13" si="1">SUM(I14:I17)</f>
        <v>5970</v>
      </c>
      <c r="J13" s="50">
        <f t="shared" si="1"/>
        <v>1060</v>
      </c>
      <c r="K13" s="50">
        <f t="shared" si="1"/>
        <v>14496</v>
      </c>
      <c r="L13" s="50">
        <f t="shared" si="1"/>
        <v>14421</v>
      </c>
      <c r="M13" s="50">
        <f t="shared" si="1"/>
        <v>3058</v>
      </c>
      <c r="N13" s="50">
        <f t="shared" si="1"/>
        <v>11085</v>
      </c>
      <c r="O13" s="50">
        <f t="shared" si="1"/>
        <v>134</v>
      </c>
      <c r="P13" s="50">
        <f t="shared" si="1"/>
        <v>2350</v>
      </c>
      <c r="Q13" s="50">
        <f t="shared" si="1"/>
        <v>1820</v>
      </c>
      <c r="R13" s="50">
        <f t="shared" si="1"/>
        <v>1434</v>
      </c>
      <c r="S13" s="50">
        <f t="shared" si="1"/>
        <v>1013</v>
      </c>
      <c r="T13" s="50">
        <f>SUM(T14:T17)</f>
        <v>1654</v>
      </c>
      <c r="U13" s="108">
        <f>SUM(T13/E13)*100</f>
        <v>2.0849089900670599</v>
      </c>
      <c r="V13" s="51">
        <f>SUM(V14:V17)</f>
        <v>1573</v>
      </c>
      <c r="W13" s="52">
        <f>SUM(V13/E13)*100</f>
        <v>1.9828064337215752</v>
      </c>
    </row>
    <row r="14" spans="1:23" ht="15" x14ac:dyDescent="0.2">
      <c r="A14" s="15" t="s">
        <v>29</v>
      </c>
      <c r="B14" s="57">
        <v>33</v>
      </c>
      <c r="C14" s="43">
        <v>33</v>
      </c>
      <c r="D14" s="44">
        <f>SUM(C14/B14)*100</f>
        <v>100</v>
      </c>
      <c r="E14" s="45">
        <f>SUM(F14+V14+T14)</f>
        <v>8442</v>
      </c>
      <c r="F14" s="46">
        <f>SUM(H14:S14)</f>
        <v>8150</v>
      </c>
      <c r="G14" s="47">
        <f>SUM(F14/E14)*100</f>
        <v>96.541104003790565</v>
      </c>
      <c r="H14" s="49">
        <v>2962</v>
      </c>
      <c r="I14" s="49">
        <v>595</v>
      </c>
      <c r="J14" s="49" t="s">
        <v>124</v>
      </c>
      <c r="K14" s="49">
        <v>289</v>
      </c>
      <c r="L14" s="49">
        <v>1208</v>
      </c>
      <c r="M14" s="49">
        <v>106</v>
      </c>
      <c r="N14" s="49">
        <v>1799</v>
      </c>
      <c r="O14" s="49" t="s">
        <v>124</v>
      </c>
      <c r="P14" s="49" t="s">
        <v>124</v>
      </c>
      <c r="Q14" s="49">
        <v>1105</v>
      </c>
      <c r="R14" s="49">
        <v>30</v>
      </c>
      <c r="S14" s="49">
        <v>56</v>
      </c>
      <c r="T14" s="68">
        <v>153</v>
      </c>
      <c r="U14" s="109">
        <f>SUM(T14/E14)*100</f>
        <v>1.812366737739872</v>
      </c>
      <c r="V14" s="46">
        <v>139</v>
      </c>
      <c r="W14" s="44">
        <f>SUM(V14/E14)*100</f>
        <v>1.646529258469557</v>
      </c>
    </row>
    <row r="15" spans="1:23" ht="15" x14ac:dyDescent="0.2">
      <c r="A15" s="16" t="s">
        <v>30</v>
      </c>
      <c r="B15" s="57">
        <v>159</v>
      </c>
      <c r="C15" s="43">
        <v>159</v>
      </c>
      <c r="D15" s="44">
        <f>SUM(C15/B15)*100</f>
        <v>100</v>
      </c>
      <c r="E15" s="45">
        <f>SUM(F15+V15+T15)</f>
        <v>46584</v>
      </c>
      <c r="F15" s="46">
        <f>SUM(H15:S15)</f>
        <v>44824</v>
      </c>
      <c r="G15" s="47">
        <f>SUM(F15/E15)*100</f>
        <v>96.221878756654647</v>
      </c>
      <c r="H15" s="49">
        <v>9298</v>
      </c>
      <c r="I15" s="68">
        <v>3342</v>
      </c>
      <c r="J15" s="68">
        <v>744</v>
      </c>
      <c r="K15" s="49">
        <v>10255</v>
      </c>
      <c r="L15" s="49">
        <v>11532</v>
      </c>
      <c r="M15" s="49">
        <v>351</v>
      </c>
      <c r="N15" s="49">
        <v>5239</v>
      </c>
      <c r="O15" s="49" t="s">
        <v>124</v>
      </c>
      <c r="P15" s="49">
        <v>987</v>
      </c>
      <c r="Q15" s="49">
        <v>715</v>
      </c>
      <c r="R15" s="49">
        <v>1404</v>
      </c>
      <c r="S15" s="49">
        <v>957</v>
      </c>
      <c r="T15" s="68">
        <v>910</v>
      </c>
      <c r="U15" s="109">
        <f>SUM(T15/E15)*100</f>
        <v>1.9534604155933368</v>
      </c>
      <c r="V15" s="46">
        <v>850</v>
      </c>
      <c r="W15" s="44">
        <f>SUM(V15/E15)*100</f>
        <v>1.8246608277520178</v>
      </c>
    </row>
    <row r="16" spans="1:23" ht="15" x14ac:dyDescent="0.2">
      <c r="A16" s="16" t="s">
        <v>31</v>
      </c>
      <c r="B16" s="57">
        <v>33</v>
      </c>
      <c r="C16" s="59">
        <v>33</v>
      </c>
      <c r="D16" s="44">
        <f>SUM(C16/B16)*100</f>
        <v>100</v>
      </c>
      <c r="E16" s="45">
        <f>SUM(F16+V16+T16)</f>
        <v>9350</v>
      </c>
      <c r="F16" s="46">
        <f>SUM(H16:S16)</f>
        <v>8867</v>
      </c>
      <c r="G16" s="47">
        <f>SUM(F16/E16)*100</f>
        <v>94.83422459893049</v>
      </c>
      <c r="H16" s="49">
        <v>2451</v>
      </c>
      <c r="I16" s="68">
        <v>1093</v>
      </c>
      <c r="J16" s="68">
        <v>61</v>
      </c>
      <c r="K16" s="49">
        <v>2117</v>
      </c>
      <c r="L16" s="49" t="s">
        <v>124</v>
      </c>
      <c r="M16" s="49">
        <v>2100</v>
      </c>
      <c r="N16" s="49">
        <v>964</v>
      </c>
      <c r="O16" s="49">
        <v>81</v>
      </c>
      <c r="P16" s="49" t="s">
        <v>124</v>
      </c>
      <c r="Q16" s="49" t="s">
        <v>124</v>
      </c>
      <c r="R16" s="49" t="s">
        <v>124</v>
      </c>
      <c r="S16" s="49" t="s">
        <v>124</v>
      </c>
      <c r="T16" s="68">
        <v>205</v>
      </c>
      <c r="U16" s="109">
        <f>SUM(T16/E16)*100</f>
        <v>2.1925133689839575</v>
      </c>
      <c r="V16" s="46">
        <v>278</v>
      </c>
      <c r="W16" s="44">
        <f>SUM(V16/E16)*100</f>
        <v>2.9732620320855614</v>
      </c>
    </row>
    <row r="17" spans="1:23" ht="15" x14ac:dyDescent="0.2">
      <c r="A17" s="10" t="s">
        <v>32</v>
      </c>
      <c r="B17" s="68">
        <v>65</v>
      </c>
      <c r="C17" s="43">
        <v>65</v>
      </c>
      <c r="D17" s="44">
        <f>SUM(C17/B17)*100</f>
        <v>100</v>
      </c>
      <c r="E17" s="45">
        <f>SUM(F17+V17+T17)</f>
        <v>14956</v>
      </c>
      <c r="F17" s="46">
        <f>SUM(H17:S17)</f>
        <v>14264</v>
      </c>
      <c r="G17" s="47">
        <f>SUM(F17/E17)*100</f>
        <v>95.373094410270127</v>
      </c>
      <c r="H17" s="49">
        <v>4553</v>
      </c>
      <c r="I17" s="68">
        <v>940</v>
      </c>
      <c r="J17" s="68">
        <v>255</v>
      </c>
      <c r="K17" s="68">
        <v>1835</v>
      </c>
      <c r="L17" s="68">
        <v>1681</v>
      </c>
      <c r="M17" s="49">
        <v>501</v>
      </c>
      <c r="N17" s="68">
        <v>3083</v>
      </c>
      <c r="O17" s="68">
        <v>53</v>
      </c>
      <c r="P17" s="68">
        <v>1363</v>
      </c>
      <c r="Q17" s="49" t="s">
        <v>124</v>
      </c>
      <c r="R17" s="49" t="s">
        <v>124</v>
      </c>
      <c r="S17" s="49" t="s">
        <v>124</v>
      </c>
      <c r="T17" s="68">
        <v>386</v>
      </c>
      <c r="U17" s="109">
        <f>SUM(T17/E17)*100</f>
        <v>2.5809039850227333</v>
      </c>
      <c r="V17" s="46">
        <v>306</v>
      </c>
      <c r="W17" s="44">
        <f>SUM(V17/E17)*100</f>
        <v>2.0460016047071412</v>
      </c>
    </row>
    <row r="18" spans="1:23" ht="15" x14ac:dyDescent="0.2">
      <c r="A18" s="9"/>
      <c r="B18" s="79"/>
      <c r="C18" s="66"/>
      <c r="D18" s="67"/>
      <c r="E18" s="76"/>
      <c r="F18" s="77"/>
      <c r="G18" s="78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79"/>
      <c r="U18" s="107"/>
      <c r="V18" s="77"/>
      <c r="W18" s="67"/>
    </row>
    <row r="19" spans="1:23" ht="15.75" x14ac:dyDescent="0.25">
      <c r="A19" s="18" t="s">
        <v>33</v>
      </c>
      <c r="B19" s="50">
        <f>SUM(B20:B25)</f>
        <v>591</v>
      </c>
      <c r="C19" s="51">
        <f>SUM(C20:C25)</f>
        <v>591</v>
      </c>
      <c r="D19" s="52">
        <f t="shared" ref="D19:D25" si="2">SUM(C19/B19)*100</f>
        <v>100</v>
      </c>
      <c r="E19" s="53">
        <f>SUM(E20:E25)</f>
        <v>168893</v>
      </c>
      <c r="F19" s="54">
        <f>SUM(F20:F25)</f>
        <v>158672</v>
      </c>
      <c r="G19" s="55">
        <f>SUM(F19/E19)*100</f>
        <v>93.948239417856271</v>
      </c>
      <c r="H19" s="56">
        <f>SUM(H20:H25)</f>
        <v>18366</v>
      </c>
      <c r="I19" s="56">
        <f t="shared" ref="I19:S19" si="3">SUM(I20:I25)</f>
        <v>8471</v>
      </c>
      <c r="J19" s="56">
        <f t="shared" si="3"/>
        <v>4135</v>
      </c>
      <c r="K19" s="56">
        <f t="shared" si="3"/>
        <v>27983</v>
      </c>
      <c r="L19" s="56">
        <f t="shared" si="3"/>
        <v>20330</v>
      </c>
      <c r="M19" s="56">
        <f t="shared" si="3"/>
        <v>8668</v>
      </c>
      <c r="N19" s="56">
        <f t="shared" si="3"/>
        <v>40637</v>
      </c>
      <c r="O19" s="56">
        <f t="shared" si="3"/>
        <v>2142</v>
      </c>
      <c r="P19" s="56">
        <f t="shared" si="3"/>
        <v>16973</v>
      </c>
      <c r="Q19" s="56">
        <f t="shared" si="3"/>
        <v>8890</v>
      </c>
      <c r="R19" s="56">
        <f t="shared" si="3"/>
        <v>1578</v>
      </c>
      <c r="S19" s="56">
        <f t="shared" si="3"/>
        <v>499</v>
      </c>
      <c r="T19" s="50">
        <f t="shared" ref="T19" si="4">SUM(T20:T25)</f>
        <v>6768</v>
      </c>
      <c r="U19" s="108">
        <f t="shared" ref="U19:U25" si="5">SUM(T19/E19)*100</f>
        <v>4.007270875643159</v>
      </c>
      <c r="V19" s="54">
        <f>SUM(V20:V25)</f>
        <v>3453</v>
      </c>
      <c r="W19" s="52">
        <f t="shared" ref="W19:W25" si="6">SUM(V19/E19)*100</f>
        <v>2.0444897065005652</v>
      </c>
    </row>
    <row r="20" spans="1:23" ht="15" x14ac:dyDescent="0.2">
      <c r="A20" s="15" t="s">
        <v>34</v>
      </c>
      <c r="B20" s="88">
        <v>89</v>
      </c>
      <c r="C20" s="59">
        <v>89</v>
      </c>
      <c r="D20" s="44">
        <f t="shared" si="2"/>
        <v>100</v>
      </c>
      <c r="E20" s="45">
        <f>SUM(F20+V20+T20)</f>
        <v>31346</v>
      </c>
      <c r="F20" s="46">
        <f>SUM(H20:S20)</f>
        <v>30110</v>
      </c>
      <c r="G20" s="47">
        <f t="shared" ref="G20:G25" si="7">SUM(F20/E20)*100</f>
        <v>96.05691316276399</v>
      </c>
      <c r="H20" s="49">
        <v>814</v>
      </c>
      <c r="I20" s="49">
        <v>969</v>
      </c>
      <c r="J20" s="49" t="s">
        <v>124</v>
      </c>
      <c r="K20" s="49">
        <v>11831</v>
      </c>
      <c r="L20" s="49">
        <v>1885</v>
      </c>
      <c r="M20" s="68">
        <v>1506</v>
      </c>
      <c r="N20" s="68">
        <v>10611</v>
      </c>
      <c r="O20" s="49" t="s">
        <v>124</v>
      </c>
      <c r="P20" s="49">
        <v>2494</v>
      </c>
      <c r="Q20" s="49" t="s">
        <v>124</v>
      </c>
      <c r="R20" s="49" t="s">
        <v>124</v>
      </c>
      <c r="S20" s="49" t="s">
        <v>124</v>
      </c>
      <c r="T20" s="68">
        <v>614</v>
      </c>
      <c r="U20" s="109">
        <f t="shared" si="5"/>
        <v>1.9587826197919989</v>
      </c>
      <c r="V20" s="46">
        <v>622</v>
      </c>
      <c r="W20" s="44">
        <f t="shared" si="6"/>
        <v>1.984304217444012</v>
      </c>
    </row>
    <row r="21" spans="1:23" ht="15" x14ac:dyDescent="0.2">
      <c r="A21" s="15" t="s">
        <v>35</v>
      </c>
      <c r="B21" s="88">
        <v>112</v>
      </c>
      <c r="C21" s="59">
        <v>112</v>
      </c>
      <c r="D21" s="44">
        <f t="shared" si="2"/>
        <v>100</v>
      </c>
      <c r="E21" s="45">
        <f t="shared" ref="E21:E25" si="8">SUM(F21+V21+T21)</f>
        <v>36738</v>
      </c>
      <c r="F21" s="46">
        <f t="shared" ref="F21:F25" si="9">SUM(H21:S21)</f>
        <v>34313</v>
      </c>
      <c r="G21" s="47">
        <f t="shared" si="7"/>
        <v>93.399205182644678</v>
      </c>
      <c r="H21" s="49">
        <v>6866</v>
      </c>
      <c r="I21" s="49">
        <v>1818</v>
      </c>
      <c r="J21" s="49">
        <v>1282</v>
      </c>
      <c r="K21" s="49">
        <v>7695</v>
      </c>
      <c r="L21" s="49">
        <v>6532</v>
      </c>
      <c r="M21" s="68">
        <v>545</v>
      </c>
      <c r="N21" s="68">
        <v>4977</v>
      </c>
      <c r="O21" s="49">
        <v>759</v>
      </c>
      <c r="P21" s="49">
        <v>3839</v>
      </c>
      <c r="Q21" s="49" t="s">
        <v>124</v>
      </c>
      <c r="R21" s="49" t="s">
        <v>124</v>
      </c>
      <c r="S21" s="49" t="s">
        <v>124</v>
      </c>
      <c r="T21" s="68">
        <v>1482</v>
      </c>
      <c r="U21" s="109">
        <f t="shared" si="5"/>
        <v>4.0339702760084926</v>
      </c>
      <c r="V21" s="46">
        <v>943</v>
      </c>
      <c r="W21" s="44">
        <f t="shared" si="6"/>
        <v>2.566824541346834</v>
      </c>
    </row>
    <row r="22" spans="1:23" ht="15" x14ac:dyDescent="0.2">
      <c r="A22" s="15" t="s">
        <v>36</v>
      </c>
      <c r="B22" s="88">
        <v>84</v>
      </c>
      <c r="C22" s="59">
        <v>84</v>
      </c>
      <c r="D22" s="44">
        <f t="shared" si="2"/>
        <v>100</v>
      </c>
      <c r="E22" s="45">
        <f t="shared" si="8"/>
        <v>19665</v>
      </c>
      <c r="F22" s="46">
        <f t="shared" si="9"/>
        <v>18426</v>
      </c>
      <c r="G22" s="47">
        <f t="shared" si="7"/>
        <v>93.699466056445459</v>
      </c>
      <c r="H22" s="49">
        <v>1165</v>
      </c>
      <c r="I22" s="49">
        <v>780</v>
      </c>
      <c r="J22" s="49">
        <v>1202</v>
      </c>
      <c r="K22" s="49">
        <v>2232</v>
      </c>
      <c r="L22" s="49">
        <v>593</v>
      </c>
      <c r="M22" s="68">
        <v>790</v>
      </c>
      <c r="N22" s="68">
        <v>4416</v>
      </c>
      <c r="O22" s="68">
        <v>263</v>
      </c>
      <c r="P22" s="68">
        <v>970</v>
      </c>
      <c r="Q22" s="68">
        <v>5350</v>
      </c>
      <c r="R22" s="68">
        <v>166</v>
      </c>
      <c r="S22" s="68">
        <v>499</v>
      </c>
      <c r="T22" s="68">
        <v>822</v>
      </c>
      <c r="U22" s="109">
        <f t="shared" si="5"/>
        <v>4.1800152555301295</v>
      </c>
      <c r="V22" s="46">
        <v>417</v>
      </c>
      <c r="W22" s="44">
        <f t="shared" si="6"/>
        <v>2.1205186880244087</v>
      </c>
    </row>
    <row r="23" spans="1:23" ht="15" x14ac:dyDescent="0.2">
      <c r="A23" s="15" t="s">
        <v>37</v>
      </c>
      <c r="B23" s="88">
        <v>44</v>
      </c>
      <c r="C23" s="59">
        <v>44</v>
      </c>
      <c r="D23" s="44">
        <f t="shared" si="2"/>
        <v>100</v>
      </c>
      <c r="E23" s="45">
        <f t="shared" si="8"/>
        <v>14070</v>
      </c>
      <c r="F23" s="46">
        <f t="shared" si="9"/>
        <v>13227</v>
      </c>
      <c r="G23" s="47">
        <f t="shared" si="7"/>
        <v>94.008528784648192</v>
      </c>
      <c r="H23" s="49">
        <v>1787</v>
      </c>
      <c r="I23" s="49">
        <v>723</v>
      </c>
      <c r="J23" s="49">
        <v>1191</v>
      </c>
      <c r="K23" s="49">
        <v>1769</v>
      </c>
      <c r="L23" s="49">
        <v>882</v>
      </c>
      <c r="M23" s="49">
        <v>4122</v>
      </c>
      <c r="N23" s="68">
        <v>1578</v>
      </c>
      <c r="O23" s="68">
        <v>420</v>
      </c>
      <c r="P23" s="68">
        <v>755</v>
      </c>
      <c r="Q23" s="49" t="s">
        <v>124</v>
      </c>
      <c r="R23" s="49" t="s">
        <v>124</v>
      </c>
      <c r="S23" s="49" t="s">
        <v>124</v>
      </c>
      <c r="T23" s="68">
        <v>572</v>
      </c>
      <c r="U23" s="109">
        <f t="shared" si="5"/>
        <v>4.0653873489694385</v>
      </c>
      <c r="V23" s="46">
        <v>271</v>
      </c>
      <c r="W23" s="44">
        <f t="shared" si="6"/>
        <v>1.9260838663823738</v>
      </c>
    </row>
    <row r="24" spans="1:23" ht="15" x14ac:dyDescent="0.2">
      <c r="A24" s="15" t="s">
        <v>38</v>
      </c>
      <c r="B24" s="88">
        <v>27</v>
      </c>
      <c r="C24" s="59">
        <v>27</v>
      </c>
      <c r="D24" s="44">
        <f t="shared" si="2"/>
        <v>100</v>
      </c>
      <c r="E24" s="45">
        <f t="shared" si="8"/>
        <v>5244</v>
      </c>
      <c r="F24" s="46">
        <f t="shared" si="9"/>
        <v>4981</v>
      </c>
      <c r="G24" s="47">
        <f t="shared" si="7"/>
        <v>94.984744469870336</v>
      </c>
      <c r="H24" s="49">
        <v>825</v>
      </c>
      <c r="I24" s="49">
        <v>551</v>
      </c>
      <c r="J24" s="49" t="s">
        <v>124</v>
      </c>
      <c r="K24" s="49">
        <v>569</v>
      </c>
      <c r="L24" s="49">
        <v>107</v>
      </c>
      <c r="M24" s="68">
        <v>950</v>
      </c>
      <c r="N24" s="68">
        <v>694</v>
      </c>
      <c r="O24" s="49">
        <v>170</v>
      </c>
      <c r="P24" s="49">
        <v>340</v>
      </c>
      <c r="Q24" s="49">
        <v>574</v>
      </c>
      <c r="R24" s="49">
        <v>201</v>
      </c>
      <c r="S24" s="49" t="s">
        <v>124</v>
      </c>
      <c r="T24" s="68">
        <v>158</v>
      </c>
      <c r="U24" s="109">
        <f t="shared" si="5"/>
        <v>3.0129672006102211</v>
      </c>
      <c r="V24" s="46">
        <v>105</v>
      </c>
      <c r="W24" s="44">
        <f t="shared" si="6"/>
        <v>2.0022883295194509</v>
      </c>
    </row>
    <row r="25" spans="1:23" ht="15" x14ac:dyDescent="0.2">
      <c r="A25" s="15" t="s">
        <v>39</v>
      </c>
      <c r="B25" s="88">
        <v>235</v>
      </c>
      <c r="C25" s="59">
        <v>235</v>
      </c>
      <c r="D25" s="44">
        <f t="shared" si="2"/>
        <v>100</v>
      </c>
      <c r="E25" s="45">
        <f t="shared" si="8"/>
        <v>61830</v>
      </c>
      <c r="F25" s="46">
        <f t="shared" si="9"/>
        <v>57615</v>
      </c>
      <c r="G25" s="47">
        <f t="shared" si="7"/>
        <v>93.18292091217856</v>
      </c>
      <c r="H25" s="49">
        <v>6909</v>
      </c>
      <c r="I25" s="49">
        <v>3630</v>
      </c>
      <c r="J25" s="49">
        <v>460</v>
      </c>
      <c r="K25" s="49">
        <v>3887</v>
      </c>
      <c r="L25" s="49">
        <v>10331</v>
      </c>
      <c r="M25" s="68">
        <v>755</v>
      </c>
      <c r="N25" s="68">
        <v>18361</v>
      </c>
      <c r="O25" s="68">
        <v>530</v>
      </c>
      <c r="P25" s="68">
        <v>8575</v>
      </c>
      <c r="Q25" s="68">
        <v>2966</v>
      </c>
      <c r="R25" s="68">
        <v>1211</v>
      </c>
      <c r="S25" s="49" t="s">
        <v>124</v>
      </c>
      <c r="T25" s="68">
        <v>3120</v>
      </c>
      <c r="U25" s="109">
        <f t="shared" si="5"/>
        <v>5.0460941290635617</v>
      </c>
      <c r="V25" s="46">
        <v>1095</v>
      </c>
      <c r="W25" s="44">
        <f t="shared" si="6"/>
        <v>1.7709849587578845</v>
      </c>
    </row>
    <row r="26" spans="1:23" ht="15" x14ac:dyDescent="0.2">
      <c r="A26" s="9"/>
      <c r="B26" s="68"/>
      <c r="C26" s="43"/>
      <c r="D26" s="67"/>
      <c r="E26" s="45"/>
      <c r="F26" s="46"/>
      <c r="G26" s="7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68"/>
      <c r="U26" s="107"/>
      <c r="V26" s="46"/>
      <c r="W26" s="67"/>
    </row>
    <row r="27" spans="1:23" ht="15.75" x14ac:dyDescent="0.25">
      <c r="A27" s="18" t="s">
        <v>40</v>
      </c>
      <c r="B27" s="50">
        <f>SUM(B28:B33)</f>
        <v>485</v>
      </c>
      <c r="C27" s="51">
        <f>SUM(C28:C33)</f>
        <v>485</v>
      </c>
      <c r="D27" s="52">
        <f t="shared" ref="D27:D32" si="10">SUM(C27/B27)*100</f>
        <v>100</v>
      </c>
      <c r="E27" s="53">
        <f>SUM(E28:E33)</f>
        <v>149033</v>
      </c>
      <c r="F27" s="54">
        <f>SUM(F28:F33)</f>
        <v>142820</v>
      </c>
      <c r="G27" s="55">
        <f t="shared" ref="G27:G33" si="11">SUM(F27/E27)*100</f>
        <v>95.831124650245243</v>
      </c>
      <c r="H27" s="56">
        <f>SUM(H28:H33)</f>
        <v>21732</v>
      </c>
      <c r="I27" s="56">
        <f t="shared" ref="I27:S27" si="12">SUM(I28:I33)</f>
        <v>3312</v>
      </c>
      <c r="J27" s="56">
        <f t="shared" si="12"/>
        <v>18640</v>
      </c>
      <c r="K27" s="56">
        <f t="shared" si="12"/>
        <v>16149</v>
      </c>
      <c r="L27" s="56">
        <f t="shared" si="12"/>
        <v>17086</v>
      </c>
      <c r="M27" s="56">
        <f t="shared" si="12"/>
        <v>3197</v>
      </c>
      <c r="N27" s="56">
        <f t="shared" si="12"/>
        <v>22443</v>
      </c>
      <c r="O27" s="56">
        <f t="shared" si="12"/>
        <v>8680</v>
      </c>
      <c r="P27" s="56">
        <f t="shared" si="12"/>
        <v>4556</v>
      </c>
      <c r="Q27" s="56">
        <f t="shared" si="12"/>
        <v>2514</v>
      </c>
      <c r="R27" s="56">
        <f t="shared" si="12"/>
        <v>2715</v>
      </c>
      <c r="S27" s="56">
        <f t="shared" si="12"/>
        <v>21796</v>
      </c>
      <c r="T27" s="56">
        <f>SUM(T28:T33)</f>
        <v>3624</v>
      </c>
      <c r="U27" s="108">
        <f t="shared" ref="U27:U33" si="13">SUM(T27/E27)*100</f>
        <v>2.431676205940966</v>
      </c>
      <c r="V27" s="54">
        <f>SUM(V28:V33)</f>
        <v>2589</v>
      </c>
      <c r="W27" s="52">
        <f t="shared" ref="W27:W33" si="14">SUM(V27/E27)*100</f>
        <v>1.7371991438137862</v>
      </c>
    </row>
    <row r="28" spans="1:23" ht="15" x14ac:dyDescent="0.2">
      <c r="A28" s="16" t="s">
        <v>41</v>
      </c>
      <c r="B28" s="57">
        <v>379</v>
      </c>
      <c r="C28" s="43">
        <v>379</v>
      </c>
      <c r="D28" s="44">
        <f t="shared" si="10"/>
        <v>100</v>
      </c>
      <c r="E28" s="45">
        <f t="shared" ref="E28" si="15">SUM(F28+V28+T28)</f>
        <v>120854</v>
      </c>
      <c r="F28" s="46">
        <f t="shared" ref="F28" si="16">SUM(H28:S28)</f>
        <v>116030</v>
      </c>
      <c r="G28" s="47">
        <f t="shared" si="11"/>
        <v>96.008406838002884</v>
      </c>
      <c r="H28" s="49">
        <v>14403</v>
      </c>
      <c r="I28" s="49">
        <v>1823</v>
      </c>
      <c r="J28" s="49">
        <v>14288</v>
      </c>
      <c r="K28" s="49">
        <v>12073</v>
      </c>
      <c r="L28" s="49">
        <v>14213</v>
      </c>
      <c r="M28" s="49">
        <v>2336</v>
      </c>
      <c r="N28" s="49">
        <v>20058</v>
      </c>
      <c r="O28" s="49">
        <v>7546</v>
      </c>
      <c r="P28" s="49">
        <v>4233</v>
      </c>
      <c r="Q28" s="49">
        <v>1419</v>
      </c>
      <c r="R28" s="49">
        <v>2365</v>
      </c>
      <c r="S28" s="49">
        <v>21273</v>
      </c>
      <c r="T28" s="68">
        <v>2766</v>
      </c>
      <c r="U28" s="109">
        <f t="shared" si="13"/>
        <v>2.2887119996028265</v>
      </c>
      <c r="V28" s="46">
        <v>2058</v>
      </c>
      <c r="W28" s="44">
        <f t="shared" si="14"/>
        <v>1.7028811623942941</v>
      </c>
    </row>
    <row r="29" spans="1:23" ht="15" x14ac:dyDescent="0.2">
      <c r="A29" s="15" t="s">
        <v>42</v>
      </c>
      <c r="B29" s="57">
        <v>29</v>
      </c>
      <c r="C29" s="43">
        <v>29</v>
      </c>
      <c r="D29" s="44">
        <f t="shared" si="10"/>
        <v>100</v>
      </c>
      <c r="E29" s="45">
        <f t="shared" ref="E29:E33" si="17">SUM(F29+V29+T29)</f>
        <v>8424</v>
      </c>
      <c r="F29" s="46">
        <f t="shared" ref="F29:F33" si="18">SUM(H29:S29)</f>
        <v>7932</v>
      </c>
      <c r="G29" s="47">
        <f t="shared" si="11"/>
        <v>94.159544159544168</v>
      </c>
      <c r="H29" s="49">
        <v>3150</v>
      </c>
      <c r="I29" s="49">
        <v>890</v>
      </c>
      <c r="J29" s="49">
        <v>1569</v>
      </c>
      <c r="K29" s="49">
        <v>423</v>
      </c>
      <c r="L29" s="49">
        <v>213</v>
      </c>
      <c r="M29" s="49">
        <v>150</v>
      </c>
      <c r="N29" s="49">
        <v>400</v>
      </c>
      <c r="O29" s="49">
        <v>603</v>
      </c>
      <c r="P29" s="49" t="s">
        <v>124</v>
      </c>
      <c r="Q29" s="49">
        <v>534</v>
      </c>
      <c r="R29" s="49" t="s">
        <v>124</v>
      </c>
      <c r="S29" s="49" t="s">
        <v>124</v>
      </c>
      <c r="T29" s="68">
        <v>329</v>
      </c>
      <c r="U29" s="109">
        <f t="shared" si="13"/>
        <v>3.9055080721747388</v>
      </c>
      <c r="V29" s="46">
        <v>163</v>
      </c>
      <c r="W29" s="44">
        <f t="shared" si="14"/>
        <v>1.9349477682811016</v>
      </c>
    </row>
    <row r="30" spans="1:23" ht="15" x14ac:dyDescent="0.2">
      <c r="A30" s="15" t="s">
        <v>43</v>
      </c>
      <c r="B30" s="57">
        <v>36</v>
      </c>
      <c r="C30" s="43">
        <v>36</v>
      </c>
      <c r="D30" s="44">
        <f t="shared" si="10"/>
        <v>100</v>
      </c>
      <c r="E30" s="45">
        <f t="shared" si="17"/>
        <v>7720</v>
      </c>
      <c r="F30" s="46">
        <f t="shared" si="18"/>
        <v>7251</v>
      </c>
      <c r="G30" s="47">
        <f t="shared" si="11"/>
        <v>93.924870466321238</v>
      </c>
      <c r="H30" s="49">
        <v>2050</v>
      </c>
      <c r="I30" s="49">
        <v>197</v>
      </c>
      <c r="J30" s="49">
        <v>765</v>
      </c>
      <c r="K30" s="49">
        <v>1068</v>
      </c>
      <c r="L30" s="49">
        <v>564</v>
      </c>
      <c r="M30" s="49">
        <v>248</v>
      </c>
      <c r="N30" s="49">
        <v>504</v>
      </c>
      <c r="O30" s="49">
        <v>460</v>
      </c>
      <c r="P30" s="49">
        <v>217</v>
      </c>
      <c r="Q30" s="49">
        <v>305</v>
      </c>
      <c r="R30" s="49">
        <v>350</v>
      </c>
      <c r="S30" s="49">
        <v>523</v>
      </c>
      <c r="T30" s="68">
        <v>306</v>
      </c>
      <c r="U30" s="109">
        <f t="shared" si="13"/>
        <v>3.9637305699481864</v>
      </c>
      <c r="V30" s="46">
        <v>163</v>
      </c>
      <c r="W30" s="44">
        <f t="shared" si="14"/>
        <v>2.1113989637305699</v>
      </c>
    </row>
    <row r="31" spans="1:23" ht="15" x14ac:dyDescent="0.2">
      <c r="A31" s="15" t="s">
        <v>44</v>
      </c>
      <c r="B31" s="57">
        <v>19</v>
      </c>
      <c r="C31" s="43">
        <v>19</v>
      </c>
      <c r="D31" s="44">
        <f t="shared" si="10"/>
        <v>100</v>
      </c>
      <c r="E31" s="45">
        <f t="shared" si="17"/>
        <v>6031</v>
      </c>
      <c r="F31" s="46">
        <f t="shared" si="18"/>
        <v>5821</v>
      </c>
      <c r="G31" s="47">
        <f t="shared" si="11"/>
        <v>96.517990383021058</v>
      </c>
      <c r="H31" s="49">
        <v>1233</v>
      </c>
      <c r="I31" s="49">
        <v>129</v>
      </c>
      <c r="J31" s="49">
        <v>1541</v>
      </c>
      <c r="K31" s="49">
        <v>678</v>
      </c>
      <c r="L31" s="49">
        <v>1059</v>
      </c>
      <c r="M31" s="49">
        <v>223</v>
      </c>
      <c r="N31" s="49">
        <v>776</v>
      </c>
      <c r="O31" s="49">
        <v>71</v>
      </c>
      <c r="P31" s="49" t="s">
        <v>124</v>
      </c>
      <c r="Q31" s="49">
        <v>111</v>
      </c>
      <c r="R31" s="49" t="s">
        <v>124</v>
      </c>
      <c r="S31" s="49" t="s">
        <v>124</v>
      </c>
      <c r="T31" s="68">
        <v>109</v>
      </c>
      <c r="U31" s="109">
        <f t="shared" si="13"/>
        <v>1.8073288011938318</v>
      </c>
      <c r="V31" s="46">
        <v>101</v>
      </c>
      <c r="W31" s="44">
        <f t="shared" si="14"/>
        <v>1.6746808157851103</v>
      </c>
    </row>
    <row r="32" spans="1:23" ht="15" x14ac:dyDescent="0.2">
      <c r="A32" s="15" t="s">
        <v>45</v>
      </c>
      <c r="B32" s="57">
        <v>14</v>
      </c>
      <c r="C32" s="43">
        <v>14</v>
      </c>
      <c r="D32" s="44">
        <f t="shared" si="10"/>
        <v>100</v>
      </c>
      <c r="E32" s="45">
        <f t="shared" si="17"/>
        <v>3924</v>
      </c>
      <c r="F32" s="46">
        <f t="shared" si="18"/>
        <v>3805</v>
      </c>
      <c r="G32" s="47">
        <f t="shared" si="11"/>
        <v>96.967380224260964</v>
      </c>
      <c r="H32" s="49">
        <v>800</v>
      </c>
      <c r="I32" s="49">
        <v>34</v>
      </c>
      <c r="J32" s="49">
        <v>477</v>
      </c>
      <c r="K32" s="49">
        <v>1805</v>
      </c>
      <c r="L32" s="49">
        <v>321</v>
      </c>
      <c r="M32" s="49">
        <v>130</v>
      </c>
      <c r="N32" s="49">
        <v>124</v>
      </c>
      <c r="O32" s="49" t="s">
        <v>124</v>
      </c>
      <c r="P32" s="49">
        <v>74</v>
      </c>
      <c r="Q32" s="49">
        <v>40</v>
      </c>
      <c r="R32" s="49" t="s">
        <v>124</v>
      </c>
      <c r="S32" s="49" t="s">
        <v>124</v>
      </c>
      <c r="T32" s="68">
        <v>50</v>
      </c>
      <c r="U32" s="109">
        <f t="shared" si="13"/>
        <v>1.2742099898063199</v>
      </c>
      <c r="V32" s="46">
        <v>69</v>
      </c>
      <c r="W32" s="44">
        <f t="shared" si="14"/>
        <v>1.7584097859327217</v>
      </c>
    </row>
    <row r="33" spans="1:23" ht="15" x14ac:dyDescent="0.2">
      <c r="A33" s="15" t="s">
        <v>46</v>
      </c>
      <c r="B33" s="57">
        <v>8</v>
      </c>
      <c r="C33" s="43">
        <v>8</v>
      </c>
      <c r="D33" s="44">
        <f>SUM(C33/B33)*100</f>
        <v>100</v>
      </c>
      <c r="E33" s="45">
        <f t="shared" si="17"/>
        <v>2080</v>
      </c>
      <c r="F33" s="46">
        <f t="shared" si="18"/>
        <v>1981</v>
      </c>
      <c r="G33" s="47">
        <f t="shared" si="11"/>
        <v>95.240384615384613</v>
      </c>
      <c r="H33" s="49">
        <v>96</v>
      </c>
      <c r="I33" s="49">
        <v>239</v>
      </c>
      <c r="J33" s="49" t="s">
        <v>124</v>
      </c>
      <c r="K33" s="49">
        <v>102</v>
      </c>
      <c r="L33" s="49">
        <v>716</v>
      </c>
      <c r="M33" s="49">
        <v>110</v>
      </c>
      <c r="N33" s="49">
        <v>581</v>
      </c>
      <c r="O33" s="49" t="s">
        <v>124</v>
      </c>
      <c r="P33" s="49">
        <v>32</v>
      </c>
      <c r="Q33" s="49">
        <v>105</v>
      </c>
      <c r="R33" s="49" t="s">
        <v>124</v>
      </c>
      <c r="S33" s="49" t="s">
        <v>124</v>
      </c>
      <c r="T33" s="68">
        <v>64</v>
      </c>
      <c r="U33" s="109">
        <f t="shared" si="13"/>
        <v>3.0769230769230771</v>
      </c>
      <c r="V33" s="46">
        <v>35</v>
      </c>
      <c r="W33" s="44">
        <f t="shared" si="14"/>
        <v>1.6826923076923077</v>
      </c>
    </row>
    <row r="34" spans="1:23" ht="15" x14ac:dyDescent="0.2">
      <c r="A34" s="9"/>
      <c r="B34" s="68"/>
      <c r="C34" s="43"/>
      <c r="D34" s="67"/>
      <c r="E34" s="45"/>
      <c r="F34" s="46"/>
      <c r="G34" s="7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68"/>
      <c r="U34" s="107"/>
      <c r="V34" s="46"/>
      <c r="W34" s="67"/>
    </row>
    <row r="35" spans="1:23" ht="15.75" x14ac:dyDescent="0.25">
      <c r="A35" s="18" t="s">
        <v>47</v>
      </c>
      <c r="B35" s="50">
        <f>SUM(B36:B49)</f>
        <v>931</v>
      </c>
      <c r="C35" s="51">
        <f>SUM(C36:C49)</f>
        <v>931</v>
      </c>
      <c r="D35" s="52">
        <f>SUM(C35/B35)*100</f>
        <v>100</v>
      </c>
      <c r="E35" s="53">
        <f>SUM(E36:E49)</f>
        <v>284532</v>
      </c>
      <c r="F35" s="54">
        <f>SUM(F36:F49)</f>
        <v>272817</v>
      </c>
      <c r="G35" s="55">
        <f>SUM(F35/E35)*100</f>
        <v>95.882712665007801</v>
      </c>
      <c r="H35" s="50">
        <f>SUM(H36:H49)</f>
        <v>53240</v>
      </c>
      <c r="I35" s="50">
        <f t="shared" ref="I35:S35" si="19">SUM(I36:I49)</f>
        <v>24204</v>
      </c>
      <c r="J35" s="50">
        <f t="shared" si="19"/>
        <v>7117</v>
      </c>
      <c r="K35" s="50">
        <f t="shared" si="19"/>
        <v>58425</v>
      </c>
      <c r="L35" s="50">
        <f t="shared" si="19"/>
        <v>41415</v>
      </c>
      <c r="M35" s="50">
        <f t="shared" si="19"/>
        <v>5266</v>
      </c>
      <c r="N35" s="50">
        <f t="shared" si="19"/>
        <v>41035</v>
      </c>
      <c r="O35" s="50">
        <f t="shared" si="19"/>
        <v>4241</v>
      </c>
      <c r="P35" s="50">
        <f t="shared" si="19"/>
        <v>15472</v>
      </c>
      <c r="Q35" s="50">
        <f t="shared" si="19"/>
        <v>18919</v>
      </c>
      <c r="R35" s="50">
        <f t="shared" si="19"/>
        <v>583</v>
      </c>
      <c r="S35" s="50">
        <f t="shared" si="19"/>
        <v>2900</v>
      </c>
      <c r="T35" s="50">
        <f t="shared" ref="T35" si="20">SUM(T36:T49)</f>
        <v>6467</v>
      </c>
      <c r="U35" s="108">
        <f t="shared" ref="U35:U48" si="21">SUM(T35/E35)*100</f>
        <v>2.2728550742974427</v>
      </c>
      <c r="V35" s="51">
        <f>SUM(V36:V49)</f>
        <v>5248</v>
      </c>
      <c r="W35" s="52">
        <f t="shared" ref="W35:W48" si="22">SUM(V35/E35)*100</f>
        <v>1.844432260694755</v>
      </c>
    </row>
    <row r="36" spans="1:23" ht="15" x14ac:dyDescent="0.2">
      <c r="A36" s="15" t="s">
        <v>48</v>
      </c>
      <c r="B36" s="57">
        <v>38</v>
      </c>
      <c r="C36" s="43">
        <v>38</v>
      </c>
      <c r="D36" s="44">
        <f t="shared" ref="D36:D48" si="23">SUM(C36/B36)*100</f>
        <v>100</v>
      </c>
      <c r="E36" s="104">
        <f t="shared" ref="E36" si="24">SUM(F36+V36+T36)</f>
        <v>11761</v>
      </c>
      <c r="F36" s="46">
        <f t="shared" ref="F36" si="25">SUM(H36:S36)</f>
        <v>11196</v>
      </c>
      <c r="G36" s="47">
        <f t="shared" ref="G36:G48" si="26">SUM(F36/E36)*100</f>
        <v>95.195986735821776</v>
      </c>
      <c r="H36" s="49">
        <v>3787</v>
      </c>
      <c r="I36" s="49" t="s">
        <v>124</v>
      </c>
      <c r="J36" s="49" t="s">
        <v>124</v>
      </c>
      <c r="K36" s="49">
        <v>1056</v>
      </c>
      <c r="L36" s="49">
        <v>1692</v>
      </c>
      <c r="M36" s="49">
        <v>360</v>
      </c>
      <c r="N36" s="49">
        <v>1435</v>
      </c>
      <c r="O36" s="49">
        <v>50</v>
      </c>
      <c r="P36" s="49">
        <v>2162</v>
      </c>
      <c r="Q36" s="49">
        <v>654</v>
      </c>
      <c r="R36" s="49" t="s">
        <v>124</v>
      </c>
      <c r="S36" s="49" t="s">
        <v>124</v>
      </c>
      <c r="T36" s="49">
        <v>316</v>
      </c>
      <c r="U36" s="109">
        <f t="shared" si="21"/>
        <v>2.6868463566023295</v>
      </c>
      <c r="V36" s="46">
        <v>249</v>
      </c>
      <c r="W36" s="44">
        <f t="shared" si="22"/>
        <v>2.1171669075758865</v>
      </c>
    </row>
    <row r="37" spans="1:23" ht="15" x14ac:dyDescent="0.2">
      <c r="A37" s="15" t="s">
        <v>49</v>
      </c>
      <c r="B37" s="57">
        <v>132</v>
      </c>
      <c r="C37" s="59">
        <v>132</v>
      </c>
      <c r="D37" s="44">
        <f t="shared" si="23"/>
        <v>100</v>
      </c>
      <c r="E37" s="45">
        <f t="shared" ref="E37:E48" si="27">SUM(F37+V37+T37)</f>
        <v>34561</v>
      </c>
      <c r="F37" s="46">
        <f t="shared" ref="F37:F48" si="28">SUM(H37:S37)</f>
        <v>32945</v>
      </c>
      <c r="G37" s="47">
        <f t="shared" si="26"/>
        <v>95.324209368941865</v>
      </c>
      <c r="H37" s="49">
        <v>5611</v>
      </c>
      <c r="I37" s="49">
        <v>6107</v>
      </c>
      <c r="J37" s="49">
        <v>567</v>
      </c>
      <c r="K37" s="49">
        <v>7510</v>
      </c>
      <c r="L37" s="49">
        <v>710</v>
      </c>
      <c r="M37" s="49">
        <v>900</v>
      </c>
      <c r="N37" s="49">
        <v>4636</v>
      </c>
      <c r="O37" s="49">
        <v>2095</v>
      </c>
      <c r="P37" s="49" t="s">
        <v>124</v>
      </c>
      <c r="Q37" s="49">
        <v>4809</v>
      </c>
      <c r="R37" s="49" t="s">
        <v>124</v>
      </c>
      <c r="S37" s="49" t="s">
        <v>124</v>
      </c>
      <c r="T37" s="49">
        <v>808</v>
      </c>
      <c r="U37" s="109">
        <f t="shared" si="21"/>
        <v>2.3378953155290647</v>
      </c>
      <c r="V37" s="46">
        <v>808</v>
      </c>
      <c r="W37" s="44">
        <f t="shared" si="22"/>
        <v>2.3378953155290647</v>
      </c>
    </row>
    <row r="38" spans="1:23" ht="15" x14ac:dyDescent="0.2">
      <c r="A38" s="15" t="s">
        <v>50</v>
      </c>
      <c r="B38" s="57">
        <v>40</v>
      </c>
      <c r="C38" s="43">
        <v>40</v>
      </c>
      <c r="D38" s="44">
        <f t="shared" si="23"/>
        <v>100</v>
      </c>
      <c r="E38" s="104">
        <f t="shared" si="27"/>
        <v>12805</v>
      </c>
      <c r="F38" s="46">
        <f t="shared" si="28"/>
        <v>12408</v>
      </c>
      <c r="G38" s="47">
        <f t="shared" si="26"/>
        <v>96.899648574775483</v>
      </c>
      <c r="H38" s="49">
        <v>5828</v>
      </c>
      <c r="I38" s="49">
        <v>364</v>
      </c>
      <c r="J38" s="49">
        <v>581</v>
      </c>
      <c r="K38" s="49">
        <v>1460</v>
      </c>
      <c r="L38" s="49">
        <v>3469</v>
      </c>
      <c r="M38" s="49">
        <v>68</v>
      </c>
      <c r="N38" s="49">
        <v>330</v>
      </c>
      <c r="O38" s="49">
        <v>308</v>
      </c>
      <c r="P38" s="49" t="s">
        <v>124</v>
      </c>
      <c r="Q38" s="49" t="s">
        <v>124</v>
      </c>
      <c r="R38" s="49" t="s">
        <v>124</v>
      </c>
      <c r="S38" s="49" t="s">
        <v>124</v>
      </c>
      <c r="T38" s="49">
        <v>177</v>
      </c>
      <c r="U38" s="109">
        <f t="shared" si="21"/>
        <v>1.3822725497852402</v>
      </c>
      <c r="V38" s="46">
        <v>220</v>
      </c>
      <c r="W38" s="44">
        <f t="shared" si="22"/>
        <v>1.7180788754392815</v>
      </c>
    </row>
    <row r="39" spans="1:23" ht="15" x14ac:dyDescent="0.2">
      <c r="A39" s="15" t="s">
        <v>51</v>
      </c>
      <c r="B39" s="57">
        <v>41</v>
      </c>
      <c r="C39" s="43">
        <v>41</v>
      </c>
      <c r="D39" s="44">
        <f t="shared" si="23"/>
        <v>100</v>
      </c>
      <c r="E39" s="45">
        <f t="shared" si="27"/>
        <v>12648</v>
      </c>
      <c r="F39" s="46">
        <f t="shared" si="28"/>
        <v>12287</v>
      </c>
      <c r="G39" s="47">
        <f t="shared" si="26"/>
        <v>97.14579380139152</v>
      </c>
      <c r="H39" s="49">
        <v>948</v>
      </c>
      <c r="I39" s="49">
        <v>256</v>
      </c>
      <c r="J39" s="49">
        <v>168</v>
      </c>
      <c r="K39" s="49">
        <v>742</v>
      </c>
      <c r="L39" s="49">
        <v>6058</v>
      </c>
      <c r="M39" s="49" t="s">
        <v>124</v>
      </c>
      <c r="N39" s="49">
        <v>2787</v>
      </c>
      <c r="O39" s="49">
        <v>442</v>
      </c>
      <c r="P39" s="49">
        <v>369</v>
      </c>
      <c r="Q39" s="49">
        <v>124</v>
      </c>
      <c r="R39" s="49">
        <v>207</v>
      </c>
      <c r="S39" s="49">
        <v>186</v>
      </c>
      <c r="T39" s="49">
        <v>188</v>
      </c>
      <c r="U39" s="109">
        <f t="shared" si="21"/>
        <v>1.4864010120177102</v>
      </c>
      <c r="V39" s="46">
        <v>173</v>
      </c>
      <c r="W39" s="44">
        <f t="shared" si="22"/>
        <v>1.3678051865907652</v>
      </c>
    </row>
    <row r="40" spans="1:23" ht="15" x14ac:dyDescent="0.2">
      <c r="A40" s="15" t="s">
        <v>52</v>
      </c>
      <c r="B40" s="57">
        <v>137</v>
      </c>
      <c r="C40" s="43">
        <v>137</v>
      </c>
      <c r="D40" s="44">
        <f t="shared" si="23"/>
        <v>100</v>
      </c>
      <c r="E40" s="45">
        <f t="shared" si="27"/>
        <v>41226</v>
      </c>
      <c r="F40" s="46">
        <f t="shared" si="28"/>
        <v>38831</v>
      </c>
      <c r="G40" s="47">
        <f t="shared" si="26"/>
        <v>94.190559355746373</v>
      </c>
      <c r="H40" s="49">
        <v>6126</v>
      </c>
      <c r="I40" s="49">
        <v>1237</v>
      </c>
      <c r="J40" s="49">
        <v>1198</v>
      </c>
      <c r="K40" s="49">
        <v>5123</v>
      </c>
      <c r="L40" s="49">
        <v>12508</v>
      </c>
      <c r="M40" s="49">
        <v>1197</v>
      </c>
      <c r="N40" s="49">
        <v>6895</v>
      </c>
      <c r="O40" s="49">
        <v>618</v>
      </c>
      <c r="P40" s="49" t="s">
        <v>124</v>
      </c>
      <c r="Q40" s="49">
        <v>3929</v>
      </c>
      <c r="R40" s="49" t="s">
        <v>124</v>
      </c>
      <c r="S40" s="49" t="s">
        <v>124</v>
      </c>
      <c r="T40" s="49">
        <v>1481</v>
      </c>
      <c r="U40" s="109">
        <f t="shared" si="21"/>
        <v>3.5923931499539123</v>
      </c>
      <c r="V40" s="46">
        <v>914</v>
      </c>
      <c r="W40" s="44">
        <f t="shared" si="22"/>
        <v>2.2170474942997136</v>
      </c>
    </row>
    <row r="41" spans="1:23" ht="15" x14ac:dyDescent="0.2">
      <c r="A41" s="15" t="s">
        <v>53</v>
      </c>
      <c r="B41" s="57">
        <v>290</v>
      </c>
      <c r="C41" s="43">
        <v>290</v>
      </c>
      <c r="D41" s="44">
        <f t="shared" si="23"/>
        <v>100</v>
      </c>
      <c r="E41" s="45">
        <f t="shared" si="27"/>
        <v>96725</v>
      </c>
      <c r="F41" s="46">
        <f t="shared" si="28"/>
        <v>93710</v>
      </c>
      <c r="G41" s="47">
        <f t="shared" si="26"/>
        <v>96.882915482036708</v>
      </c>
      <c r="H41" s="49">
        <v>15263</v>
      </c>
      <c r="I41" s="49">
        <v>3642</v>
      </c>
      <c r="J41" s="49">
        <v>1505</v>
      </c>
      <c r="K41" s="49">
        <v>29776</v>
      </c>
      <c r="L41" s="49">
        <v>9088</v>
      </c>
      <c r="M41" s="49">
        <v>1017</v>
      </c>
      <c r="N41" s="49">
        <v>16660</v>
      </c>
      <c r="O41" s="49">
        <v>608</v>
      </c>
      <c r="P41" s="49">
        <v>6772</v>
      </c>
      <c r="Q41" s="49">
        <v>7046</v>
      </c>
      <c r="R41" s="49" t="s">
        <v>124</v>
      </c>
      <c r="S41" s="49">
        <v>2333</v>
      </c>
      <c r="T41" s="49">
        <v>1630</v>
      </c>
      <c r="U41" s="109">
        <f t="shared" si="21"/>
        <v>1.6851899715688807</v>
      </c>
      <c r="V41" s="46">
        <v>1385</v>
      </c>
      <c r="W41" s="44">
        <f t="shared" si="22"/>
        <v>1.431894546394417</v>
      </c>
    </row>
    <row r="42" spans="1:23" ht="15" x14ac:dyDescent="0.2">
      <c r="A42" s="15" t="s">
        <v>54</v>
      </c>
      <c r="B42" s="57">
        <v>58</v>
      </c>
      <c r="C42" s="43">
        <v>58</v>
      </c>
      <c r="D42" s="44">
        <f t="shared" si="23"/>
        <v>100</v>
      </c>
      <c r="E42" s="45">
        <f t="shared" si="27"/>
        <v>19289</v>
      </c>
      <c r="F42" s="46">
        <f t="shared" si="28"/>
        <v>18630</v>
      </c>
      <c r="G42" s="47">
        <f t="shared" si="26"/>
        <v>96.583545025662303</v>
      </c>
      <c r="H42" s="49">
        <v>2913</v>
      </c>
      <c r="I42" s="49">
        <v>4364</v>
      </c>
      <c r="J42" s="49">
        <v>1329</v>
      </c>
      <c r="K42" s="49">
        <v>2729</v>
      </c>
      <c r="L42" s="49">
        <v>750</v>
      </c>
      <c r="M42" s="49">
        <v>365</v>
      </c>
      <c r="N42" s="49">
        <v>1695</v>
      </c>
      <c r="O42" s="49">
        <v>120</v>
      </c>
      <c r="P42" s="49">
        <v>2220</v>
      </c>
      <c r="Q42" s="49">
        <v>1388</v>
      </c>
      <c r="R42" s="49">
        <v>376</v>
      </c>
      <c r="S42" s="49">
        <v>381</v>
      </c>
      <c r="T42" s="49">
        <v>359</v>
      </c>
      <c r="U42" s="109">
        <f t="shared" si="21"/>
        <v>1.861164394214319</v>
      </c>
      <c r="V42" s="46">
        <v>300</v>
      </c>
      <c r="W42" s="44">
        <f t="shared" si="22"/>
        <v>1.5552905801233865</v>
      </c>
    </row>
    <row r="43" spans="1:23" ht="15" x14ac:dyDescent="0.2">
      <c r="A43" s="15" t="s">
        <v>55</v>
      </c>
      <c r="B43" s="57">
        <v>29</v>
      </c>
      <c r="C43" s="43">
        <v>29</v>
      </c>
      <c r="D43" s="44">
        <f t="shared" si="23"/>
        <v>100</v>
      </c>
      <c r="E43" s="45">
        <f t="shared" si="27"/>
        <v>7031</v>
      </c>
      <c r="F43" s="46">
        <f t="shared" si="28"/>
        <v>6813</v>
      </c>
      <c r="G43" s="47">
        <f t="shared" si="26"/>
        <v>96.899445313611153</v>
      </c>
      <c r="H43" s="49">
        <v>915</v>
      </c>
      <c r="I43" s="49">
        <v>1723</v>
      </c>
      <c r="J43" s="49">
        <v>291</v>
      </c>
      <c r="K43" s="49">
        <v>673</v>
      </c>
      <c r="L43" s="49">
        <v>1463</v>
      </c>
      <c r="M43" s="49">
        <v>211</v>
      </c>
      <c r="N43" s="49">
        <v>770</v>
      </c>
      <c r="O43" s="49" t="s">
        <v>124</v>
      </c>
      <c r="P43" s="49">
        <v>143</v>
      </c>
      <c r="Q43" s="49">
        <v>624</v>
      </c>
      <c r="R43" s="49" t="s">
        <v>124</v>
      </c>
      <c r="S43" s="49" t="s">
        <v>124</v>
      </c>
      <c r="T43" s="49">
        <v>105</v>
      </c>
      <c r="U43" s="109">
        <f t="shared" si="21"/>
        <v>1.4933864315175651</v>
      </c>
      <c r="V43" s="46">
        <v>113</v>
      </c>
      <c r="W43" s="44">
        <f t="shared" si="22"/>
        <v>1.6071682548712842</v>
      </c>
    </row>
    <row r="44" spans="1:23" ht="15" x14ac:dyDescent="0.2">
      <c r="A44" s="15" t="s">
        <v>56</v>
      </c>
      <c r="B44" s="88">
        <v>12</v>
      </c>
      <c r="C44" s="59">
        <v>12</v>
      </c>
      <c r="D44" s="44">
        <f t="shared" si="23"/>
        <v>100</v>
      </c>
      <c r="E44" s="45">
        <f t="shared" si="27"/>
        <v>3838</v>
      </c>
      <c r="F44" s="46">
        <f t="shared" si="28"/>
        <v>3678</v>
      </c>
      <c r="G44" s="47">
        <f t="shared" si="26"/>
        <v>95.83116206357478</v>
      </c>
      <c r="H44" s="49">
        <v>1585</v>
      </c>
      <c r="I44" s="49" t="s">
        <v>124</v>
      </c>
      <c r="J44" s="49" t="s">
        <v>124</v>
      </c>
      <c r="K44" s="49">
        <v>410</v>
      </c>
      <c r="L44" s="49">
        <v>1085</v>
      </c>
      <c r="M44" s="49">
        <v>98</v>
      </c>
      <c r="N44" s="49">
        <v>388</v>
      </c>
      <c r="O44" s="49" t="s">
        <v>124</v>
      </c>
      <c r="P44" s="49">
        <v>71</v>
      </c>
      <c r="Q44" s="49">
        <v>41</v>
      </c>
      <c r="R44" s="49" t="s">
        <v>124</v>
      </c>
      <c r="S44" s="49" t="s">
        <v>124</v>
      </c>
      <c r="T44" s="49">
        <v>89</v>
      </c>
      <c r="U44" s="109">
        <f t="shared" si="21"/>
        <v>2.3189161021365297</v>
      </c>
      <c r="V44" s="46">
        <v>71</v>
      </c>
      <c r="W44" s="44">
        <f t="shared" si="22"/>
        <v>1.8499218342886921</v>
      </c>
    </row>
    <row r="45" spans="1:23" ht="15" x14ac:dyDescent="0.2">
      <c r="A45" s="15" t="s">
        <v>57</v>
      </c>
      <c r="B45" s="57">
        <v>49</v>
      </c>
      <c r="C45" s="43">
        <v>49</v>
      </c>
      <c r="D45" s="44">
        <f t="shared" si="23"/>
        <v>100</v>
      </c>
      <c r="E45" s="45">
        <f t="shared" si="27"/>
        <v>12251</v>
      </c>
      <c r="F45" s="46">
        <f t="shared" si="28"/>
        <v>11483</v>
      </c>
      <c r="G45" s="47">
        <f t="shared" si="26"/>
        <v>93.73112398987837</v>
      </c>
      <c r="H45" s="49">
        <v>4312</v>
      </c>
      <c r="I45" s="49">
        <v>750</v>
      </c>
      <c r="J45" s="49" t="s">
        <v>124</v>
      </c>
      <c r="K45" s="49">
        <v>3121</v>
      </c>
      <c r="L45" s="49">
        <v>1373</v>
      </c>
      <c r="M45" s="49">
        <v>162</v>
      </c>
      <c r="N45" s="49">
        <v>887</v>
      </c>
      <c r="O45" s="49" t="s">
        <v>124</v>
      </c>
      <c r="P45" s="49">
        <v>878</v>
      </c>
      <c r="Q45" s="49" t="s">
        <v>124</v>
      </c>
      <c r="R45" s="49" t="s">
        <v>124</v>
      </c>
      <c r="S45" s="49" t="s">
        <v>124</v>
      </c>
      <c r="T45" s="49">
        <v>423</v>
      </c>
      <c r="U45" s="109">
        <f t="shared" si="21"/>
        <v>3.4527793649497998</v>
      </c>
      <c r="V45" s="46">
        <v>345</v>
      </c>
      <c r="W45" s="44">
        <f t="shared" si="22"/>
        <v>2.8160966451718226</v>
      </c>
    </row>
    <row r="46" spans="1:23" ht="15" x14ac:dyDescent="0.2">
      <c r="A46" s="15" t="s">
        <v>58</v>
      </c>
      <c r="B46" s="57">
        <v>18</v>
      </c>
      <c r="C46" s="43">
        <v>18</v>
      </c>
      <c r="D46" s="44">
        <f>SUM(C46/B46)*100</f>
        <v>100</v>
      </c>
      <c r="E46" s="45">
        <f t="shared" si="27"/>
        <v>5790</v>
      </c>
      <c r="F46" s="46">
        <f t="shared" si="28"/>
        <v>5493</v>
      </c>
      <c r="G46" s="47">
        <f>SUM(F46/E46)*100</f>
        <v>94.870466321243512</v>
      </c>
      <c r="H46" s="49">
        <v>1897</v>
      </c>
      <c r="I46" s="49">
        <v>813</v>
      </c>
      <c r="J46" s="49" t="s">
        <v>124</v>
      </c>
      <c r="K46" s="49">
        <v>1023</v>
      </c>
      <c r="L46" s="49">
        <v>579</v>
      </c>
      <c r="M46" s="49">
        <v>205</v>
      </c>
      <c r="N46" s="49">
        <v>976</v>
      </c>
      <c r="O46" s="49" t="s">
        <v>124</v>
      </c>
      <c r="P46" s="49" t="s">
        <v>124</v>
      </c>
      <c r="Q46" s="49" t="s">
        <v>124</v>
      </c>
      <c r="R46" s="49" t="s">
        <v>124</v>
      </c>
      <c r="S46" s="49" t="s">
        <v>124</v>
      </c>
      <c r="T46" s="49">
        <v>183</v>
      </c>
      <c r="U46" s="109">
        <f>SUM(T46/E46)*100</f>
        <v>3.1606217616580312</v>
      </c>
      <c r="V46" s="46">
        <v>114</v>
      </c>
      <c r="W46" s="44">
        <f t="shared" si="22"/>
        <v>1.9689119170984457</v>
      </c>
    </row>
    <row r="47" spans="1:23" ht="15" x14ac:dyDescent="0.2">
      <c r="A47" s="15" t="s">
        <v>59</v>
      </c>
      <c r="B47" s="57">
        <v>35</v>
      </c>
      <c r="C47" s="43">
        <v>35</v>
      </c>
      <c r="D47" s="44">
        <f>SUM(C47/B47)*100</f>
        <v>100</v>
      </c>
      <c r="E47" s="45">
        <f t="shared" si="27"/>
        <v>9832</v>
      </c>
      <c r="F47" s="46">
        <f>SUM(H47:S47)</f>
        <v>9304</v>
      </c>
      <c r="G47" s="47">
        <f>SUM(F47/E47)*100</f>
        <v>94.629780309194473</v>
      </c>
      <c r="H47" s="49">
        <v>1798</v>
      </c>
      <c r="I47" s="49">
        <v>3021</v>
      </c>
      <c r="J47" s="49">
        <v>346</v>
      </c>
      <c r="K47" s="49">
        <v>1399</v>
      </c>
      <c r="L47" s="49">
        <v>918</v>
      </c>
      <c r="M47" s="49">
        <v>167</v>
      </c>
      <c r="N47" s="49">
        <v>1655</v>
      </c>
      <c r="O47" s="49" t="s">
        <v>124</v>
      </c>
      <c r="P47" s="49" t="s">
        <v>124</v>
      </c>
      <c r="Q47" s="49" t="s">
        <v>124</v>
      </c>
      <c r="R47" s="49" t="s">
        <v>124</v>
      </c>
      <c r="S47" s="49" t="s">
        <v>124</v>
      </c>
      <c r="T47" s="49">
        <v>315</v>
      </c>
      <c r="U47" s="109">
        <f>SUM(T47/E47)*100</f>
        <v>3.2038242473555738</v>
      </c>
      <c r="V47" s="46">
        <v>213</v>
      </c>
      <c r="W47" s="44">
        <f>SUM(V47/E47)*100</f>
        <v>2.166395443449959</v>
      </c>
    </row>
    <row r="48" spans="1:23" ht="15" x14ac:dyDescent="0.2">
      <c r="A48" s="15" t="s">
        <v>60</v>
      </c>
      <c r="B48" s="57">
        <v>14</v>
      </c>
      <c r="C48" s="43">
        <v>14</v>
      </c>
      <c r="D48" s="44">
        <f t="shared" si="23"/>
        <v>100</v>
      </c>
      <c r="E48" s="45">
        <f t="shared" si="27"/>
        <v>4870</v>
      </c>
      <c r="F48" s="46">
        <f t="shared" si="28"/>
        <v>4642</v>
      </c>
      <c r="G48" s="47">
        <f t="shared" si="26"/>
        <v>95.318275154004112</v>
      </c>
      <c r="H48" s="49">
        <v>1564</v>
      </c>
      <c r="I48" s="49">
        <v>688</v>
      </c>
      <c r="J48" s="49">
        <v>104</v>
      </c>
      <c r="K48" s="49">
        <v>247</v>
      </c>
      <c r="L48" s="49">
        <v>729</v>
      </c>
      <c r="M48" s="49">
        <v>110</v>
      </c>
      <c r="N48" s="49">
        <v>1004</v>
      </c>
      <c r="O48" s="49" t="s">
        <v>124</v>
      </c>
      <c r="P48" s="49">
        <v>196</v>
      </c>
      <c r="Q48" s="49" t="s">
        <v>124</v>
      </c>
      <c r="R48" s="49" t="s">
        <v>124</v>
      </c>
      <c r="S48" s="49" t="s">
        <v>124</v>
      </c>
      <c r="T48" s="49">
        <v>134</v>
      </c>
      <c r="U48" s="109">
        <f t="shared" si="21"/>
        <v>2.751540041067762</v>
      </c>
      <c r="V48" s="46">
        <v>94</v>
      </c>
      <c r="W48" s="44">
        <f t="shared" si="22"/>
        <v>1.9301848049281316</v>
      </c>
    </row>
    <row r="49" spans="1:23" ht="15" x14ac:dyDescent="0.2">
      <c r="A49" s="15" t="s">
        <v>61</v>
      </c>
      <c r="B49" s="57">
        <v>38</v>
      </c>
      <c r="C49" s="43">
        <v>38</v>
      </c>
      <c r="D49" s="44">
        <f>SUM(C49/B49)*100</f>
        <v>100</v>
      </c>
      <c r="E49" s="45">
        <f>SUM(F49+V49+T49)</f>
        <v>11905</v>
      </c>
      <c r="F49" s="46">
        <f>SUM(H49:S49)</f>
        <v>11397</v>
      </c>
      <c r="G49" s="47">
        <f>SUM(F49/E49)*100</f>
        <v>95.732885342293145</v>
      </c>
      <c r="H49" s="49">
        <v>693</v>
      </c>
      <c r="I49" s="63">
        <v>1239</v>
      </c>
      <c r="J49" s="49">
        <v>1028</v>
      </c>
      <c r="K49" s="49">
        <v>3156</v>
      </c>
      <c r="L49" s="49">
        <v>993</v>
      </c>
      <c r="M49" s="49">
        <v>406</v>
      </c>
      <c r="N49" s="49">
        <v>917</v>
      </c>
      <c r="O49" s="49" t="s">
        <v>124</v>
      </c>
      <c r="P49" s="49">
        <v>2661</v>
      </c>
      <c r="Q49" s="49">
        <v>304</v>
      </c>
      <c r="R49" s="49" t="s">
        <v>124</v>
      </c>
      <c r="S49" s="49" t="s">
        <v>124</v>
      </c>
      <c r="T49" s="49">
        <v>259</v>
      </c>
      <c r="U49" s="109">
        <f>SUM(T49/E49)*100</f>
        <v>2.1755564888702223</v>
      </c>
      <c r="V49" s="46">
        <v>249</v>
      </c>
      <c r="W49" s="44">
        <f>SUM(V49/E49)*100</f>
        <v>2.0915581688366229</v>
      </c>
    </row>
    <row r="50" spans="1:23" ht="15" x14ac:dyDescent="0.2">
      <c r="A50" s="9"/>
      <c r="B50" s="42"/>
      <c r="C50" s="9"/>
      <c r="D50" s="9"/>
      <c r="E50" s="76"/>
      <c r="F50" s="77"/>
      <c r="G50" s="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42"/>
      <c r="V50" s="77"/>
      <c r="W50" s="9"/>
    </row>
    <row r="51" spans="1:23" ht="15.75" x14ac:dyDescent="0.25">
      <c r="A51" s="18" t="s">
        <v>62</v>
      </c>
      <c r="B51" s="50">
        <f>SUM(B52:B54)</f>
        <v>125</v>
      </c>
      <c r="C51" s="51">
        <f>SUM(C52:C54)</f>
        <v>125</v>
      </c>
      <c r="D51" s="52">
        <f>SUM(C51/B51)*100</f>
        <v>100</v>
      </c>
      <c r="E51" s="53">
        <f>SUM(E52:E54)</f>
        <v>31731</v>
      </c>
      <c r="F51" s="54">
        <f>SUM(F52:F54)</f>
        <v>29594</v>
      </c>
      <c r="G51" s="55">
        <f>SUM(F51/E51)*100</f>
        <v>93.265261101131387</v>
      </c>
      <c r="H51" s="56">
        <f>SUM(H52:H54)</f>
        <v>7432</v>
      </c>
      <c r="I51" s="56">
        <f t="shared" ref="I51:S51" si="29">SUM(I52:I54)</f>
        <v>2320</v>
      </c>
      <c r="J51" s="56">
        <f t="shared" si="29"/>
        <v>5996</v>
      </c>
      <c r="K51" s="56">
        <f t="shared" si="29"/>
        <v>3045</v>
      </c>
      <c r="L51" s="56">
        <f t="shared" si="29"/>
        <v>4133</v>
      </c>
      <c r="M51" s="56">
        <f t="shared" si="29"/>
        <v>1110</v>
      </c>
      <c r="N51" s="56">
        <f t="shared" si="29"/>
        <v>4255</v>
      </c>
      <c r="O51" s="56">
        <f t="shared" si="29"/>
        <v>0</v>
      </c>
      <c r="P51" s="56">
        <f t="shared" si="29"/>
        <v>1077</v>
      </c>
      <c r="Q51" s="56">
        <f t="shared" si="29"/>
        <v>85</v>
      </c>
      <c r="R51" s="56">
        <f t="shared" si="29"/>
        <v>141</v>
      </c>
      <c r="S51" s="56">
        <f t="shared" si="29"/>
        <v>0</v>
      </c>
      <c r="T51" s="50">
        <f>SUM(T52:T54)</f>
        <v>1232</v>
      </c>
      <c r="U51" s="108">
        <f>SUM(T51/E51)*100</f>
        <v>3.8826384292962715</v>
      </c>
      <c r="V51" s="54">
        <f>SUM(V52:V54)</f>
        <v>905</v>
      </c>
      <c r="W51" s="52">
        <f>SUM(V51/E51)*100</f>
        <v>2.8521004695723424</v>
      </c>
    </row>
    <row r="52" spans="1:23" ht="15" x14ac:dyDescent="0.2">
      <c r="A52" s="15" t="s">
        <v>63</v>
      </c>
      <c r="B52" s="57">
        <v>38</v>
      </c>
      <c r="C52" s="43">
        <v>38</v>
      </c>
      <c r="D52" s="44">
        <f>SUM(C52/B52)*100</f>
        <v>100</v>
      </c>
      <c r="E52" s="45">
        <f t="shared" ref="E52" si="30">SUM(F52+V52+T52)</f>
        <v>8703</v>
      </c>
      <c r="F52" s="46">
        <f t="shared" ref="F52" si="31">SUM(H52:S52)</f>
        <v>8080</v>
      </c>
      <c r="G52" s="47">
        <f>SUM(F52/E52)*100</f>
        <v>92.841548891186946</v>
      </c>
      <c r="H52" s="49">
        <v>2054</v>
      </c>
      <c r="I52" s="49" t="s">
        <v>124</v>
      </c>
      <c r="J52" s="49">
        <v>2257</v>
      </c>
      <c r="K52" s="49">
        <v>402</v>
      </c>
      <c r="L52" s="49">
        <v>2410</v>
      </c>
      <c r="M52" s="49">
        <v>137</v>
      </c>
      <c r="N52" s="49">
        <v>494</v>
      </c>
      <c r="O52" s="49" t="s">
        <v>124</v>
      </c>
      <c r="P52" s="49">
        <v>326</v>
      </c>
      <c r="Q52" s="49" t="s">
        <v>124</v>
      </c>
      <c r="R52" s="49" t="s">
        <v>124</v>
      </c>
      <c r="S52" s="49" t="s">
        <v>124</v>
      </c>
      <c r="T52" s="68">
        <v>366</v>
      </c>
      <c r="U52" s="109">
        <f>SUM(T52/E52)*100</f>
        <v>4.2054463977938639</v>
      </c>
      <c r="V52" s="46">
        <v>257</v>
      </c>
      <c r="W52" s="44">
        <f>SUM(V52/E52)*100</f>
        <v>2.9530047110191888</v>
      </c>
    </row>
    <row r="53" spans="1:23" ht="15" x14ac:dyDescent="0.2">
      <c r="A53" s="15" t="s">
        <v>64</v>
      </c>
      <c r="B53" s="57">
        <v>39</v>
      </c>
      <c r="C53" s="43">
        <v>39</v>
      </c>
      <c r="D53" s="44">
        <f>SUM(C53/B53)*100</f>
        <v>100</v>
      </c>
      <c r="E53" s="45">
        <f t="shared" ref="E53:E54" si="32">SUM(F53+V53+T53)</f>
        <v>11336</v>
      </c>
      <c r="F53" s="46">
        <f t="shared" ref="F53:F54" si="33">SUM(H53:S53)</f>
        <v>10651</v>
      </c>
      <c r="G53" s="47">
        <f>SUM(F53/E53)*100</f>
        <v>93.957304163726178</v>
      </c>
      <c r="H53" s="49">
        <v>3032</v>
      </c>
      <c r="I53" s="49">
        <v>862</v>
      </c>
      <c r="J53" s="49">
        <v>1276</v>
      </c>
      <c r="K53" s="49">
        <v>1645</v>
      </c>
      <c r="L53" s="49">
        <v>1182</v>
      </c>
      <c r="M53" s="49">
        <v>191</v>
      </c>
      <c r="N53" s="49">
        <v>2115</v>
      </c>
      <c r="O53" s="49" t="s">
        <v>124</v>
      </c>
      <c r="P53" s="49">
        <v>348</v>
      </c>
      <c r="Q53" s="49" t="s">
        <v>124</v>
      </c>
      <c r="R53" s="49" t="s">
        <v>124</v>
      </c>
      <c r="S53" s="49" t="s">
        <v>124</v>
      </c>
      <c r="T53" s="68">
        <v>381</v>
      </c>
      <c r="U53" s="109">
        <f>SUM(T53/E53)*100</f>
        <v>3.3609738884968245</v>
      </c>
      <c r="V53" s="46">
        <v>304</v>
      </c>
      <c r="W53" s="44">
        <f>SUM(V53/E53)*100</f>
        <v>2.6817219477769938</v>
      </c>
    </row>
    <row r="54" spans="1:23" ht="15" x14ac:dyDescent="0.2">
      <c r="A54" s="9" t="s">
        <v>65</v>
      </c>
      <c r="B54" s="79">
        <v>48</v>
      </c>
      <c r="C54" s="66">
        <v>48</v>
      </c>
      <c r="D54" s="67">
        <f>SUM(C54/B54)*100</f>
        <v>100</v>
      </c>
      <c r="E54" s="45">
        <f t="shared" si="32"/>
        <v>11692</v>
      </c>
      <c r="F54" s="46">
        <f t="shared" si="33"/>
        <v>10863</v>
      </c>
      <c r="G54" s="47">
        <f>SUM(F54/E54)*100</f>
        <v>92.909681833732478</v>
      </c>
      <c r="H54" s="49">
        <v>2346</v>
      </c>
      <c r="I54" s="49">
        <v>1458</v>
      </c>
      <c r="J54" s="49">
        <v>2463</v>
      </c>
      <c r="K54" s="49">
        <v>998</v>
      </c>
      <c r="L54" s="49">
        <v>541</v>
      </c>
      <c r="M54" s="49">
        <v>782</v>
      </c>
      <c r="N54" s="49">
        <v>1646</v>
      </c>
      <c r="O54" s="49" t="s">
        <v>124</v>
      </c>
      <c r="P54" s="49">
        <v>403</v>
      </c>
      <c r="Q54" s="49">
        <v>85</v>
      </c>
      <c r="R54" s="49">
        <v>141</v>
      </c>
      <c r="S54" s="49" t="s">
        <v>124</v>
      </c>
      <c r="T54" s="68">
        <v>485</v>
      </c>
      <c r="U54" s="109">
        <f>SUM(T54/E54)*100</f>
        <v>4.1481354772494008</v>
      </c>
      <c r="V54" s="46">
        <v>344</v>
      </c>
      <c r="W54" s="44">
        <f>SUM(V54/E54)*100</f>
        <v>2.9421826890181317</v>
      </c>
    </row>
    <row r="55" spans="1:23" ht="15" x14ac:dyDescent="0.2">
      <c r="A55" s="9"/>
      <c r="B55" s="79"/>
      <c r="C55" s="66"/>
      <c r="D55" s="67"/>
      <c r="E55" s="76"/>
      <c r="F55" s="77"/>
      <c r="G55" s="78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79"/>
      <c r="U55" s="107"/>
      <c r="V55" s="77"/>
      <c r="W55" s="67"/>
    </row>
    <row r="56" spans="1:23" ht="15.75" x14ac:dyDescent="0.25">
      <c r="A56" s="18" t="s">
        <v>66</v>
      </c>
      <c r="B56" s="50">
        <f>SUM(B57:B63)</f>
        <v>309</v>
      </c>
      <c r="C56" s="51">
        <f>SUM(C57:C63)</f>
        <v>309</v>
      </c>
      <c r="D56" s="52">
        <f>SUM(C56/B56)*100</f>
        <v>100</v>
      </c>
      <c r="E56" s="53">
        <f>SUM(E57:E63)</f>
        <v>90666</v>
      </c>
      <c r="F56" s="54">
        <f>SUM(F57:F63)</f>
        <v>87336</v>
      </c>
      <c r="G56" s="55">
        <f>SUM(F56/E56)*100</f>
        <v>96.327178876315273</v>
      </c>
      <c r="H56" s="56">
        <f>SUM(H57:H63)</f>
        <v>33528</v>
      </c>
      <c r="I56" s="56">
        <f t="shared" ref="I56:S56" si="34">SUM(I57:I63)</f>
        <v>5417</v>
      </c>
      <c r="J56" s="56">
        <f t="shared" si="34"/>
        <v>68</v>
      </c>
      <c r="K56" s="56">
        <f t="shared" si="34"/>
        <v>19047</v>
      </c>
      <c r="L56" s="56">
        <f t="shared" si="34"/>
        <v>7697</v>
      </c>
      <c r="M56" s="56">
        <f t="shared" si="34"/>
        <v>2484</v>
      </c>
      <c r="N56" s="56">
        <f t="shared" si="34"/>
        <v>14417</v>
      </c>
      <c r="O56" s="56">
        <f t="shared" si="34"/>
        <v>0</v>
      </c>
      <c r="P56" s="56">
        <f t="shared" si="34"/>
        <v>4082</v>
      </c>
      <c r="Q56" s="56">
        <f t="shared" si="34"/>
        <v>596</v>
      </c>
      <c r="R56" s="56">
        <f t="shared" si="34"/>
        <v>0</v>
      </c>
      <c r="S56" s="56">
        <f t="shared" si="34"/>
        <v>0</v>
      </c>
      <c r="T56" s="50">
        <f>SUM(T57:T63)</f>
        <v>1913</v>
      </c>
      <c r="U56" s="108">
        <f t="shared" ref="U56:U63" si="35">SUM(T56/E56)*100</f>
        <v>2.1099419848675356</v>
      </c>
      <c r="V56" s="54">
        <f>SUM(V57:V63)</f>
        <v>1417</v>
      </c>
      <c r="W56" s="52">
        <f t="shared" ref="W56:W63" si="36">SUM(V56/E56)*100</f>
        <v>1.5628791388171974</v>
      </c>
    </row>
    <row r="57" spans="1:23" ht="15" x14ac:dyDescent="0.2">
      <c r="A57" s="15" t="s">
        <v>67</v>
      </c>
      <c r="B57" s="57">
        <v>96</v>
      </c>
      <c r="C57" s="43">
        <v>96</v>
      </c>
      <c r="D57" s="44">
        <f t="shared" ref="D57:D63" si="37">SUM(C57/B57)*100</f>
        <v>100</v>
      </c>
      <c r="E57" s="45">
        <f>SUM(F57+V57+T57)</f>
        <v>36857</v>
      </c>
      <c r="F57" s="46">
        <f t="shared" ref="F57" si="38">SUM(H57:S57)</f>
        <v>36020</v>
      </c>
      <c r="G57" s="47">
        <f t="shared" ref="G57:G63" si="39">SUM(F57/E57)*100</f>
        <v>97.729060965352573</v>
      </c>
      <c r="H57" s="49">
        <v>21325</v>
      </c>
      <c r="I57" s="49" t="s">
        <v>124</v>
      </c>
      <c r="J57" s="49" t="s">
        <v>124</v>
      </c>
      <c r="K57" s="49">
        <v>4329</v>
      </c>
      <c r="L57" s="49">
        <v>3120</v>
      </c>
      <c r="M57" s="49">
        <v>451</v>
      </c>
      <c r="N57" s="49">
        <v>3903</v>
      </c>
      <c r="O57" s="49" t="s">
        <v>124</v>
      </c>
      <c r="P57" s="49">
        <v>2451</v>
      </c>
      <c r="Q57" s="49">
        <v>441</v>
      </c>
      <c r="R57" s="49" t="s">
        <v>124</v>
      </c>
      <c r="S57" s="49" t="s">
        <v>124</v>
      </c>
      <c r="T57" s="49">
        <v>496</v>
      </c>
      <c r="U57" s="110">
        <f t="shared" si="35"/>
        <v>1.3457416501614348</v>
      </c>
      <c r="V57" s="48">
        <v>341</v>
      </c>
      <c r="W57" s="44">
        <f t="shared" si="36"/>
        <v>0.92519738448598643</v>
      </c>
    </row>
    <row r="58" spans="1:23" ht="15" x14ac:dyDescent="0.2">
      <c r="A58" s="15" t="s">
        <v>68</v>
      </c>
      <c r="B58" s="57">
        <v>40</v>
      </c>
      <c r="C58" s="43">
        <v>40</v>
      </c>
      <c r="D58" s="44">
        <f t="shared" si="37"/>
        <v>100</v>
      </c>
      <c r="E58" s="45">
        <f t="shared" ref="E58:E63" si="40">SUM(F58+V58+T58)</f>
        <v>6750</v>
      </c>
      <c r="F58" s="46">
        <f t="shared" ref="F58:F63" si="41">SUM(H58:S58)</f>
        <v>6338</v>
      </c>
      <c r="G58" s="47">
        <f t="shared" si="39"/>
        <v>93.896296296296299</v>
      </c>
      <c r="H58" s="49">
        <v>1968</v>
      </c>
      <c r="I58" s="49" t="s">
        <v>124</v>
      </c>
      <c r="J58" s="49" t="s">
        <v>124</v>
      </c>
      <c r="K58" s="49">
        <v>755</v>
      </c>
      <c r="L58" s="49">
        <v>1031</v>
      </c>
      <c r="M58" s="49">
        <v>197</v>
      </c>
      <c r="N58" s="49">
        <v>2056</v>
      </c>
      <c r="O58" s="49" t="s">
        <v>124</v>
      </c>
      <c r="P58" s="49">
        <v>290</v>
      </c>
      <c r="Q58" s="49">
        <v>41</v>
      </c>
      <c r="R58" s="49" t="s">
        <v>124</v>
      </c>
      <c r="S58" s="49" t="s">
        <v>124</v>
      </c>
      <c r="T58" s="49">
        <v>255</v>
      </c>
      <c r="U58" s="110">
        <f t="shared" si="35"/>
        <v>3.7777777777777777</v>
      </c>
      <c r="V58" s="48">
        <v>157</v>
      </c>
      <c r="W58" s="44">
        <f t="shared" si="36"/>
        <v>2.325925925925926</v>
      </c>
    </row>
    <row r="59" spans="1:23" ht="15" x14ac:dyDescent="0.2">
      <c r="A59" s="15" t="s">
        <v>69</v>
      </c>
      <c r="B59" s="57">
        <v>34</v>
      </c>
      <c r="C59" s="43">
        <v>34</v>
      </c>
      <c r="D59" s="44">
        <f t="shared" si="37"/>
        <v>100</v>
      </c>
      <c r="E59" s="45">
        <f t="shared" si="40"/>
        <v>7654</v>
      </c>
      <c r="F59" s="46">
        <f t="shared" si="41"/>
        <v>7205</v>
      </c>
      <c r="G59" s="47">
        <f t="shared" si="39"/>
        <v>94.13378625555265</v>
      </c>
      <c r="H59" s="49">
        <v>2586</v>
      </c>
      <c r="I59" s="49">
        <v>231</v>
      </c>
      <c r="J59" s="49" t="s">
        <v>124</v>
      </c>
      <c r="K59" s="49">
        <v>2310</v>
      </c>
      <c r="L59" s="49">
        <v>285</v>
      </c>
      <c r="M59" s="49">
        <v>310</v>
      </c>
      <c r="N59" s="49">
        <v>1483</v>
      </c>
      <c r="O59" s="49" t="s">
        <v>124</v>
      </c>
      <c r="P59" s="49" t="s">
        <v>124</v>
      </c>
      <c r="Q59" s="49" t="s">
        <v>124</v>
      </c>
      <c r="R59" s="49" t="s">
        <v>124</v>
      </c>
      <c r="S59" s="49" t="s">
        <v>124</v>
      </c>
      <c r="T59" s="49">
        <v>265</v>
      </c>
      <c r="U59" s="110">
        <f t="shared" si="35"/>
        <v>3.462241964985628</v>
      </c>
      <c r="V59" s="48">
        <v>184</v>
      </c>
      <c r="W59" s="44">
        <f t="shared" si="36"/>
        <v>2.4039717794617195</v>
      </c>
    </row>
    <row r="60" spans="1:23" ht="15" x14ac:dyDescent="0.2">
      <c r="A60" s="15" t="s">
        <v>70</v>
      </c>
      <c r="B60" s="57">
        <v>58</v>
      </c>
      <c r="C60" s="59">
        <v>58</v>
      </c>
      <c r="D60" s="60">
        <f t="shared" si="37"/>
        <v>100</v>
      </c>
      <c r="E60" s="45">
        <f t="shared" si="40"/>
        <v>13531</v>
      </c>
      <c r="F60" s="46">
        <f t="shared" si="41"/>
        <v>12877</v>
      </c>
      <c r="G60" s="62">
        <f t="shared" si="39"/>
        <v>95.166654349272036</v>
      </c>
      <c r="H60" s="63">
        <v>3636</v>
      </c>
      <c r="I60" s="49" t="s">
        <v>124</v>
      </c>
      <c r="J60" s="49" t="s">
        <v>124</v>
      </c>
      <c r="K60" s="63">
        <v>3191</v>
      </c>
      <c r="L60" s="63">
        <v>593</v>
      </c>
      <c r="M60" s="63">
        <v>576</v>
      </c>
      <c r="N60" s="63">
        <v>4451</v>
      </c>
      <c r="O60" s="49" t="s">
        <v>124</v>
      </c>
      <c r="P60" s="63">
        <v>430</v>
      </c>
      <c r="Q60" s="49" t="s">
        <v>124</v>
      </c>
      <c r="R60" s="49" t="s">
        <v>124</v>
      </c>
      <c r="S60" s="49" t="s">
        <v>124</v>
      </c>
      <c r="T60" s="63">
        <v>372</v>
      </c>
      <c r="U60" s="111">
        <f t="shared" si="35"/>
        <v>2.7492424802305817</v>
      </c>
      <c r="V60" s="64">
        <v>282</v>
      </c>
      <c r="W60" s="60">
        <f t="shared" si="36"/>
        <v>2.0841031704973765</v>
      </c>
    </row>
    <row r="61" spans="1:23" ht="15" x14ac:dyDescent="0.2">
      <c r="A61" s="15" t="s">
        <v>71</v>
      </c>
      <c r="B61" s="57">
        <v>23</v>
      </c>
      <c r="C61" s="43">
        <v>23</v>
      </c>
      <c r="D61" s="44">
        <f t="shared" si="37"/>
        <v>100</v>
      </c>
      <c r="E61" s="45">
        <f t="shared" si="40"/>
        <v>7791</v>
      </c>
      <c r="F61" s="46">
        <f t="shared" si="41"/>
        <v>7535</v>
      </c>
      <c r="G61" s="47">
        <f t="shared" si="39"/>
        <v>96.71415736105763</v>
      </c>
      <c r="H61" s="49">
        <v>1827</v>
      </c>
      <c r="I61" s="49">
        <v>425</v>
      </c>
      <c r="J61" s="49" t="s">
        <v>124</v>
      </c>
      <c r="K61" s="49">
        <v>2967</v>
      </c>
      <c r="L61" s="49">
        <v>711</v>
      </c>
      <c r="M61" s="49">
        <v>113</v>
      </c>
      <c r="N61" s="49">
        <v>581</v>
      </c>
      <c r="O61" s="49" t="s">
        <v>124</v>
      </c>
      <c r="P61" s="49">
        <v>911</v>
      </c>
      <c r="Q61" s="49" t="s">
        <v>124</v>
      </c>
      <c r="R61" s="49" t="s">
        <v>124</v>
      </c>
      <c r="S61" s="49" t="s">
        <v>124</v>
      </c>
      <c r="T61" s="49">
        <v>122</v>
      </c>
      <c r="U61" s="110">
        <f t="shared" si="35"/>
        <v>1.5659093826209729</v>
      </c>
      <c r="V61" s="48">
        <v>134</v>
      </c>
      <c r="W61" s="44">
        <f t="shared" si="36"/>
        <v>1.7199332563213967</v>
      </c>
    </row>
    <row r="62" spans="1:23" ht="15" x14ac:dyDescent="0.2">
      <c r="A62" s="15" t="s">
        <v>72</v>
      </c>
      <c r="B62" s="57">
        <v>39</v>
      </c>
      <c r="C62" s="43">
        <v>39</v>
      </c>
      <c r="D62" s="44">
        <f t="shared" si="37"/>
        <v>100</v>
      </c>
      <c r="E62" s="45">
        <f t="shared" si="40"/>
        <v>11187</v>
      </c>
      <c r="F62" s="46">
        <f t="shared" si="41"/>
        <v>10769</v>
      </c>
      <c r="G62" s="47">
        <f t="shared" si="39"/>
        <v>96.263520157325473</v>
      </c>
      <c r="H62" s="49">
        <v>172</v>
      </c>
      <c r="I62" s="49">
        <v>4761</v>
      </c>
      <c r="J62" s="49">
        <v>68</v>
      </c>
      <c r="K62" s="49">
        <v>2744</v>
      </c>
      <c r="L62" s="49">
        <v>1475</v>
      </c>
      <c r="M62" s="49">
        <v>678</v>
      </c>
      <c r="N62" s="49">
        <v>757</v>
      </c>
      <c r="O62" s="49" t="s">
        <v>124</v>
      </c>
      <c r="P62" s="49" t="s">
        <v>124</v>
      </c>
      <c r="Q62" s="49">
        <v>114</v>
      </c>
      <c r="R62" s="49" t="s">
        <v>124</v>
      </c>
      <c r="S62" s="49" t="s">
        <v>124</v>
      </c>
      <c r="T62" s="49">
        <v>263</v>
      </c>
      <c r="U62" s="110">
        <f t="shared" si="35"/>
        <v>2.350943058907661</v>
      </c>
      <c r="V62" s="48">
        <v>155</v>
      </c>
      <c r="W62" s="44">
        <f t="shared" si="36"/>
        <v>1.3855367837668724</v>
      </c>
    </row>
    <row r="63" spans="1:23" ht="15" x14ac:dyDescent="0.2">
      <c r="A63" s="15" t="s">
        <v>73</v>
      </c>
      <c r="B63" s="57">
        <v>19</v>
      </c>
      <c r="C63" s="43">
        <v>19</v>
      </c>
      <c r="D63" s="44">
        <f t="shared" si="37"/>
        <v>100</v>
      </c>
      <c r="E63" s="45">
        <f t="shared" si="40"/>
        <v>6896</v>
      </c>
      <c r="F63" s="46">
        <f t="shared" si="41"/>
        <v>6592</v>
      </c>
      <c r="G63" s="47">
        <f t="shared" si="39"/>
        <v>95.591647331786547</v>
      </c>
      <c r="H63" s="49">
        <v>2014</v>
      </c>
      <c r="I63" s="49" t="s">
        <v>124</v>
      </c>
      <c r="J63" s="49" t="s">
        <v>124</v>
      </c>
      <c r="K63" s="49">
        <v>2751</v>
      </c>
      <c r="L63" s="49">
        <v>482</v>
      </c>
      <c r="M63" s="49">
        <v>159</v>
      </c>
      <c r="N63" s="49">
        <v>1186</v>
      </c>
      <c r="O63" s="49" t="s">
        <v>124</v>
      </c>
      <c r="P63" s="49" t="s">
        <v>124</v>
      </c>
      <c r="Q63" s="49" t="s">
        <v>124</v>
      </c>
      <c r="R63" s="49" t="s">
        <v>124</v>
      </c>
      <c r="S63" s="49" t="s">
        <v>124</v>
      </c>
      <c r="T63" s="49">
        <v>140</v>
      </c>
      <c r="U63" s="110">
        <f t="shared" si="35"/>
        <v>2.0301624129930396</v>
      </c>
      <c r="V63" s="48">
        <v>164</v>
      </c>
      <c r="W63" s="44">
        <f t="shared" si="36"/>
        <v>2.3781902552204177</v>
      </c>
    </row>
    <row r="64" spans="1:23" ht="15" x14ac:dyDescent="0.2">
      <c r="A64" s="9"/>
      <c r="B64" s="79"/>
      <c r="C64" s="66"/>
      <c r="D64" s="67"/>
      <c r="E64" s="76"/>
      <c r="F64" s="77"/>
      <c r="G64" s="78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79"/>
      <c r="U64" s="107"/>
      <c r="V64" s="77"/>
      <c r="W64" s="67"/>
    </row>
    <row r="65" spans="1:23" ht="15.75" x14ac:dyDescent="0.25">
      <c r="A65" s="18" t="s">
        <v>74</v>
      </c>
      <c r="B65" s="50">
        <f>SUM(B66:B72)</f>
        <v>250</v>
      </c>
      <c r="C65" s="51">
        <f>SUM(C66:C72)</f>
        <v>250</v>
      </c>
      <c r="D65" s="52">
        <f>SUM(C65/B65)*100</f>
        <v>100</v>
      </c>
      <c r="E65" s="53">
        <f>SUM(E66:E72)</f>
        <v>74733</v>
      </c>
      <c r="F65" s="54">
        <f>SUM(F66:F72)</f>
        <v>71379</v>
      </c>
      <c r="G65" s="55">
        <f>SUM(F65/E65)*100</f>
        <v>95.512022801172165</v>
      </c>
      <c r="H65" s="56">
        <f>SUM(H66:H72)</f>
        <v>22422</v>
      </c>
      <c r="I65" s="56">
        <f t="shared" ref="I65:S65" si="42">SUM(I66:I72)</f>
        <v>1316</v>
      </c>
      <c r="J65" s="56">
        <f t="shared" si="42"/>
        <v>3889</v>
      </c>
      <c r="K65" s="56">
        <f t="shared" si="42"/>
        <v>6213</v>
      </c>
      <c r="L65" s="56">
        <f t="shared" si="42"/>
        <v>12811</v>
      </c>
      <c r="M65" s="56">
        <f t="shared" si="42"/>
        <v>3149</v>
      </c>
      <c r="N65" s="56">
        <f t="shared" si="42"/>
        <v>9839</v>
      </c>
      <c r="O65" s="56">
        <f t="shared" si="42"/>
        <v>55</v>
      </c>
      <c r="P65" s="56">
        <f t="shared" si="42"/>
        <v>1830</v>
      </c>
      <c r="Q65" s="56">
        <f t="shared" si="42"/>
        <v>9855</v>
      </c>
      <c r="R65" s="56">
        <f t="shared" si="42"/>
        <v>0</v>
      </c>
      <c r="S65" s="56">
        <f t="shared" si="42"/>
        <v>0</v>
      </c>
      <c r="T65" s="50">
        <f>SUM(T66:T72)</f>
        <v>2128</v>
      </c>
      <c r="U65" s="108">
        <f t="shared" ref="U65:U72" si="43">SUM(T65/E65)*100</f>
        <v>2.8474703276999453</v>
      </c>
      <c r="V65" s="54">
        <f>SUM(V66:V72)</f>
        <v>1226</v>
      </c>
      <c r="W65" s="52">
        <f t="shared" ref="W65:W72" si="44">SUM(V65/E65)*100</f>
        <v>1.6405068711278818</v>
      </c>
    </row>
    <row r="66" spans="1:23" ht="15" x14ac:dyDescent="0.2">
      <c r="A66" s="15" t="s">
        <v>75</v>
      </c>
      <c r="B66" s="57">
        <v>27</v>
      </c>
      <c r="C66" s="43">
        <v>27</v>
      </c>
      <c r="D66" s="44">
        <f t="shared" ref="D66:D72" si="45">SUM(C66/B66)*100</f>
        <v>100</v>
      </c>
      <c r="E66" s="45">
        <f t="shared" ref="E66" si="46">SUM(F66+V66+T66)</f>
        <v>8696</v>
      </c>
      <c r="F66" s="46">
        <f t="shared" ref="F66" si="47">SUM(H66:S66)</f>
        <v>8295</v>
      </c>
      <c r="G66" s="47">
        <f t="shared" ref="G66:G72" si="48">SUM(F66/E66)*100</f>
        <v>95.388684452621902</v>
      </c>
      <c r="H66" s="49">
        <v>2432</v>
      </c>
      <c r="I66" s="49" t="s">
        <v>124</v>
      </c>
      <c r="J66" s="49" t="s">
        <v>124</v>
      </c>
      <c r="K66" s="49">
        <v>873</v>
      </c>
      <c r="L66" s="49">
        <v>4120</v>
      </c>
      <c r="M66" s="49">
        <v>450</v>
      </c>
      <c r="N66" s="49">
        <v>420</v>
      </c>
      <c r="O66" s="49" t="s">
        <v>124</v>
      </c>
      <c r="P66" s="49" t="s">
        <v>124</v>
      </c>
      <c r="Q66" s="49" t="s">
        <v>124</v>
      </c>
      <c r="R66" s="49" t="s">
        <v>124</v>
      </c>
      <c r="S66" s="49" t="s">
        <v>124</v>
      </c>
      <c r="T66" s="49">
        <v>276</v>
      </c>
      <c r="U66" s="109">
        <f t="shared" si="43"/>
        <v>3.1738730450781967</v>
      </c>
      <c r="V66" s="46">
        <v>125</v>
      </c>
      <c r="W66" s="44">
        <f t="shared" si="44"/>
        <v>1.437442502299908</v>
      </c>
    </row>
    <row r="67" spans="1:23" ht="15" x14ac:dyDescent="0.2">
      <c r="A67" s="15" t="s">
        <v>76</v>
      </c>
      <c r="B67" s="57">
        <v>69</v>
      </c>
      <c r="C67" s="43">
        <v>69</v>
      </c>
      <c r="D67" s="44">
        <f t="shared" si="45"/>
        <v>100</v>
      </c>
      <c r="E67" s="45">
        <f t="shared" ref="E67:E72" si="49">SUM(F67+V67+T67)</f>
        <v>21968</v>
      </c>
      <c r="F67" s="46">
        <f t="shared" ref="F67:F71" si="50">SUM(H67:S67)</f>
        <v>20980</v>
      </c>
      <c r="G67" s="47">
        <f t="shared" si="48"/>
        <v>95.502549162418063</v>
      </c>
      <c r="H67" s="49">
        <v>6781</v>
      </c>
      <c r="I67" s="49">
        <v>677</v>
      </c>
      <c r="J67" s="49">
        <v>2753</v>
      </c>
      <c r="K67" s="49">
        <v>1570</v>
      </c>
      <c r="L67" s="49">
        <v>3675</v>
      </c>
      <c r="M67" s="49">
        <v>978</v>
      </c>
      <c r="N67" s="49">
        <v>2884</v>
      </c>
      <c r="O67" s="49">
        <v>55</v>
      </c>
      <c r="P67" s="49">
        <v>1398</v>
      </c>
      <c r="Q67" s="49">
        <v>209</v>
      </c>
      <c r="R67" s="49" t="s">
        <v>124</v>
      </c>
      <c r="S67" s="49" t="s">
        <v>124</v>
      </c>
      <c r="T67" s="49">
        <v>570</v>
      </c>
      <c r="U67" s="109">
        <f t="shared" si="43"/>
        <v>2.5946831755280408</v>
      </c>
      <c r="V67" s="46">
        <v>418</v>
      </c>
      <c r="W67" s="44">
        <f t="shared" si="44"/>
        <v>1.9027676620538965</v>
      </c>
    </row>
    <row r="68" spans="1:23" ht="15" x14ac:dyDescent="0.2">
      <c r="A68" s="15" t="s">
        <v>77</v>
      </c>
      <c r="B68" s="57">
        <v>61</v>
      </c>
      <c r="C68" s="43">
        <v>61</v>
      </c>
      <c r="D68" s="44">
        <f t="shared" si="45"/>
        <v>100</v>
      </c>
      <c r="E68" s="45">
        <f t="shared" si="49"/>
        <v>20794</v>
      </c>
      <c r="F68" s="46">
        <f t="shared" si="50"/>
        <v>20012</v>
      </c>
      <c r="G68" s="47">
        <f t="shared" si="48"/>
        <v>96.239299798018664</v>
      </c>
      <c r="H68" s="49">
        <v>6406</v>
      </c>
      <c r="I68" s="49" t="s">
        <v>124</v>
      </c>
      <c r="J68" s="49" t="s">
        <v>124</v>
      </c>
      <c r="K68" s="49">
        <v>1423</v>
      </c>
      <c r="L68" s="49">
        <v>1100</v>
      </c>
      <c r="M68" s="49">
        <v>164</v>
      </c>
      <c r="N68" s="49">
        <v>2384</v>
      </c>
      <c r="O68" s="49" t="s">
        <v>124</v>
      </c>
      <c r="P68" s="49" t="s">
        <v>124</v>
      </c>
      <c r="Q68" s="49">
        <v>8535</v>
      </c>
      <c r="R68" s="49" t="s">
        <v>124</v>
      </c>
      <c r="S68" s="49" t="s">
        <v>124</v>
      </c>
      <c r="T68" s="49">
        <v>513</v>
      </c>
      <c r="U68" s="109">
        <f t="shared" si="43"/>
        <v>2.467057805136097</v>
      </c>
      <c r="V68" s="46">
        <v>269</v>
      </c>
      <c r="W68" s="44">
        <f t="shared" si="44"/>
        <v>1.293642396845244</v>
      </c>
    </row>
    <row r="69" spans="1:23" ht="15" x14ac:dyDescent="0.2">
      <c r="A69" s="15" t="s">
        <v>78</v>
      </c>
      <c r="B69" s="57">
        <v>35</v>
      </c>
      <c r="C69" s="43">
        <v>35</v>
      </c>
      <c r="D69" s="44">
        <f t="shared" si="45"/>
        <v>100</v>
      </c>
      <c r="E69" s="45">
        <f t="shared" si="49"/>
        <v>8048</v>
      </c>
      <c r="F69" s="46">
        <f t="shared" si="50"/>
        <v>7567</v>
      </c>
      <c r="G69" s="47">
        <f t="shared" si="48"/>
        <v>94.023359840954285</v>
      </c>
      <c r="H69" s="49">
        <v>3038</v>
      </c>
      <c r="I69" s="49">
        <v>218</v>
      </c>
      <c r="J69" s="49" t="s">
        <v>124</v>
      </c>
      <c r="K69" s="49">
        <v>780</v>
      </c>
      <c r="L69" s="49">
        <v>469</v>
      </c>
      <c r="M69" s="49">
        <v>756</v>
      </c>
      <c r="N69" s="49">
        <v>2306</v>
      </c>
      <c r="O69" s="49" t="s">
        <v>124</v>
      </c>
      <c r="P69" s="49" t="s">
        <v>124</v>
      </c>
      <c r="Q69" s="49" t="s">
        <v>124</v>
      </c>
      <c r="R69" s="49" t="s">
        <v>124</v>
      </c>
      <c r="S69" s="49" t="s">
        <v>124</v>
      </c>
      <c r="T69" s="49">
        <v>324</v>
      </c>
      <c r="U69" s="109">
        <f t="shared" si="43"/>
        <v>4.0258449304174952</v>
      </c>
      <c r="V69" s="46">
        <v>157</v>
      </c>
      <c r="W69" s="44">
        <f t="shared" si="44"/>
        <v>1.9507952286282306</v>
      </c>
    </row>
    <row r="70" spans="1:23" ht="15" x14ac:dyDescent="0.2">
      <c r="A70" s="15" t="s">
        <v>79</v>
      </c>
      <c r="B70" s="57">
        <v>14</v>
      </c>
      <c r="C70" s="43">
        <v>14</v>
      </c>
      <c r="D70" s="44">
        <f t="shared" si="45"/>
        <v>100</v>
      </c>
      <c r="E70" s="45">
        <f t="shared" si="49"/>
        <v>3484</v>
      </c>
      <c r="F70" s="46">
        <f t="shared" si="50"/>
        <v>3382</v>
      </c>
      <c r="G70" s="47">
        <f t="shared" si="48"/>
        <v>97.072330654420199</v>
      </c>
      <c r="H70" s="49">
        <v>99</v>
      </c>
      <c r="I70" s="49" t="s">
        <v>124</v>
      </c>
      <c r="J70" s="49">
        <v>1136</v>
      </c>
      <c r="K70" s="49">
        <v>127</v>
      </c>
      <c r="L70" s="49">
        <v>1417</v>
      </c>
      <c r="M70" s="49">
        <v>440</v>
      </c>
      <c r="N70" s="49">
        <v>163</v>
      </c>
      <c r="O70" s="49" t="s">
        <v>124</v>
      </c>
      <c r="P70" s="49" t="s">
        <v>124</v>
      </c>
      <c r="Q70" s="49" t="s">
        <v>124</v>
      </c>
      <c r="R70" s="49" t="s">
        <v>124</v>
      </c>
      <c r="S70" s="49" t="s">
        <v>124</v>
      </c>
      <c r="T70" s="49">
        <v>65</v>
      </c>
      <c r="U70" s="109">
        <f t="shared" si="43"/>
        <v>1.8656716417910446</v>
      </c>
      <c r="V70" s="46">
        <v>37</v>
      </c>
      <c r="W70" s="44">
        <f t="shared" si="44"/>
        <v>1.0619977037887485</v>
      </c>
    </row>
    <row r="71" spans="1:23" ht="15" x14ac:dyDescent="0.2">
      <c r="A71" s="15" t="s">
        <v>80</v>
      </c>
      <c r="B71" s="57">
        <v>14</v>
      </c>
      <c r="C71" s="43">
        <v>14</v>
      </c>
      <c r="D71" s="44">
        <f t="shared" si="45"/>
        <v>100</v>
      </c>
      <c r="E71" s="45">
        <f t="shared" si="49"/>
        <v>3466</v>
      </c>
      <c r="F71" s="46">
        <f t="shared" si="50"/>
        <v>3340</v>
      </c>
      <c r="G71" s="47">
        <f t="shared" si="48"/>
        <v>96.364685516445476</v>
      </c>
      <c r="H71" s="49">
        <v>1018</v>
      </c>
      <c r="I71" s="49" t="s">
        <v>124</v>
      </c>
      <c r="J71" s="49" t="s">
        <v>124</v>
      </c>
      <c r="K71" s="49">
        <v>589</v>
      </c>
      <c r="L71" s="49">
        <v>682</v>
      </c>
      <c r="M71" s="49">
        <v>86</v>
      </c>
      <c r="N71" s="49">
        <v>74</v>
      </c>
      <c r="O71" s="49" t="s">
        <v>124</v>
      </c>
      <c r="P71" s="49" t="s">
        <v>124</v>
      </c>
      <c r="Q71" s="49">
        <v>891</v>
      </c>
      <c r="R71" s="49" t="s">
        <v>124</v>
      </c>
      <c r="S71" s="49" t="s">
        <v>124</v>
      </c>
      <c r="T71" s="49">
        <v>79</v>
      </c>
      <c r="U71" s="109">
        <f t="shared" si="43"/>
        <v>2.2792844777841892</v>
      </c>
      <c r="V71" s="46">
        <v>47</v>
      </c>
      <c r="W71" s="44">
        <f t="shared" si="44"/>
        <v>1.3560300057703403</v>
      </c>
    </row>
    <row r="72" spans="1:23" ht="15" x14ac:dyDescent="0.2">
      <c r="A72" s="15" t="s">
        <v>81</v>
      </c>
      <c r="B72" s="57">
        <v>30</v>
      </c>
      <c r="C72" s="43">
        <v>30</v>
      </c>
      <c r="D72" s="44">
        <f t="shared" si="45"/>
        <v>100</v>
      </c>
      <c r="E72" s="45">
        <f t="shared" si="49"/>
        <v>8277</v>
      </c>
      <c r="F72" s="46">
        <f>SUM(H72:S72)</f>
        <v>7803</v>
      </c>
      <c r="G72" s="47">
        <f t="shared" si="48"/>
        <v>94.273287422979337</v>
      </c>
      <c r="H72" s="49">
        <v>2648</v>
      </c>
      <c r="I72" s="49">
        <v>421</v>
      </c>
      <c r="J72" s="49" t="s">
        <v>124</v>
      </c>
      <c r="K72" s="49">
        <v>851</v>
      </c>
      <c r="L72" s="49">
        <v>1348</v>
      </c>
      <c r="M72" s="49">
        <v>275</v>
      </c>
      <c r="N72" s="49">
        <v>1608</v>
      </c>
      <c r="O72" s="49" t="s">
        <v>124</v>
      </c>
      <c r="P72" s="49">
        <v>432</v>
      </c>
      <c r="Q72" s="49">
        <v>220</v>
      </c>
      <c r="R72" s="49" t="s">
        <v>124</v>
      </c>
      <c r="S72" s="49" t="s">
        <v>124</v>
      </c>
      <c r="T72" s="49">
        <v>301</v>
      </c>
      <c r="U72" s="109">
        <f t="shared" si="43"/>
        <v>3.6365833031291532</v>
      </c>
      <c r="V72" s="46">
        <v>173</v>
      </c>
      <c r="W72" s="44">
        <f t="shared" si="44"/>
        <v>2.0901292738915065</v>
      </c>
    </row>
    <row r="73" spans="1:23" ht="15" x14ac:dyDescent="0.2">
      <c r="A73" s="9"/>
      <c r="B73" s="79"/>
      <c r="C73" s="66"/>
      <c r="D73" s="67"/>
      <c r="E73" s="76"/>
      <c r="F73" s="77"/>
      <c r="G73" s="78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79"/>
      <c r="U73" s="107"/>
      <c r="V73" s="77"/>
      <c r="W73" s="67"/>
    </row>
    <row r="74" spans="1:23" s="65" customFormat="1" ht="15.75" x14ac:dyDescent="0.25">
      <c r="A74" s="19" t="s">
        <v>82</v>
      </c>
      <c r="B74" s="81">
        <f>SUM(B75:B80)</f>
        <v>2198</v>
      </c>
      <c r="C74" s="82">
        <f>SUM(C75:C80)</f>
        <v>2156</v>
      </c>
      <c r="D74" s="83">
        <f>SUM(C74/B74)*100</f>
        <v>98.089171974522287</v>
      </c>
      <c r="E74" s="84">
        <f>SUM(E75:E80)</f>
        <v>723992</v>
      </c>
      <c r="F74" s="85">
        <f>SUM(F75:F80)</f>
        <v>704884</v>
      </c>
      <c r="G74" s="86">
        <f>SUM(F74/E74)*100</f>
        <v>97.360744317616764</v>
      </c>
      <c r="H74" s="87">
        <f>SUM(H75:H80)</f>
        <v>55700</v>
      </c>
      <c r="I74" s="87">
        <f t="shared" ref="I74:S74" si="51">SUM(I75:I80)</f>
        <v>162784</v>
      </c>
      <c r="J74" s="87">
        <f t="shared" si="51"/>
        <v>8118</v>
      </c>
      <c r="K74" s="87">
        <f t="shared" si="51"/>
        <v>58983</v>
      </c>
      <c r="L74" s="87">
        <f t="shared" si="51"/>
        <v>45695</v>
      </c>
      <c r="M74" s="87">
        <f t="shared" si="51"/>
        <v>26295</v>
      </c>
      <c r="N74" s="87">
        <f t="shared" si="51"/>
        <v>98379</v>
      </c>
      <c r="O74" s="87">
        <f t="shared" si="51"/>
        <v>5524</v>
      </c>
      <c r="P74" s="87">
        <f t="shared" si="51"/>
        <v>82050</v>
      </c>
      <c r="Q74" s="87">
        <f t="shared" si="51"/>
        <v>16580</v>
      </c>
      <c r="R74" s="87">
        <f t="shared" si="51"/>
        <v>89516</v>
      </c>
      <c r="S74" s="87">
        <f t="shared" si="51"/>
        <v>55260</v>
      </c>
      <c r="T74" s="81">
        <f t="shared" ref="T74" si="52">SUM(T75:T80)</f>
        <v>9917</v>
      </c>
      <c r="U74" s="112">
        <f t="shared" ref="U74:U78" si="53">SUM(T74/E74)*100</f>
        <v>1.3697665167570914</v>
      </c>
      <c r="V74" s="85">
        <f>SUM(V75:V80)</f>
        <v>9191</v>
      </c>
      <c r="W74" s="83">
        <f t="shared" ref="W74:W78" si="54">SUM(V74/E74)*100</f>
        <v>1.2694891656261396</v>
      </c>
    </row>
    <row r="75" spans="1:23" s="65" customFormat="1" ht="15" x14ac:dyDescent="0.2">
      <c r="A75" s="16" t="s">
        <v>83</v>
      </c>
      <c r="B75" s="88">
        <v>10</v>
      </c>
      <c r="C75" s="43">
        <v>10</v>
      </c>
      <c r="D75" s="44">
        <f t="shared" ref="D75" si="55">SUM(C75/B75)*100</f>
        <v>100</v>
      </c>
      <c r="E75" s="45">
        <f t="shared" ref="E75" si="56">SUM(F75+V75+T75)</f>
        <v>2825</v>
      </c>
      <c r="F75" s="46">
        <f t="shared" ref="F75" si="57">SUM(H75:S75)</f>
        <v>2704</v>
      </c>
      <c r="G75" s="47">
        <f t="shared" ref="G75" si="58">SUM(F75/E75)*100</f>
        <v>95.716814159292042</v>
      </c>
      <c r="H75" s="49">
        <v>662</v>
      </c>
      <c r="I75" s="49">
        <v>45</v>
      </c>
      <c r="J75" s="49">
        <v>104</v>
      </c>
      <c r="K75" s="49">
        <v>189</v>
      </c>
      <c r="L75" s="49">
        <v>947</v>
      </c>
      <c r="M75" s="49">
        <v>549</v>
      </c>
      <c r="N75" s="49">
        <v>175</v>
      </c>
      <c r="O75" s="49">
        <v>5</v>
      </c>
      <c r="P75" s="49" t="s">
        <v>124</v>
      </c>
      <c r="Q75" s="49">
        <v>28</v>
      </c>
      <c r="R75" s="49" t="s">
        <v>124</v>
      </c>
      <c r="S75" s="49" t="s">
        <v>124</v>
      </c>
      <c r="T75" s="49">
        <v>51</v>
      </c>
      <c r="U75" s="110">
        <f t="shared" ref="U75" si="59">SUM(T75/E75)*100</f>
        <v>1.8053097345132743</v>
      </c>
      <c r="V75" s="46">
        <v>70</v>
      </c>
      <c r="W75" s="44">
        <f t="shared" si="54"/>
        <v>2.4778761061946901</v>
      </c>
    </row>
    <row r="76" spans="1:23" s="65" customFormat="1" ht="15" x14ac:dyDescent="0.2">
      <c r="A76" s="16" t="s">
        <v>84</v>
      </c>
      <c r="B76" s="88">
        <v>110</v>
      </c>
      <c r="C76" s="43">
        <v>110</v>
      </c>
      <c r="D76" s="44">
        <f t="shared" ref="D76:D77" si="60">SUM(C76/B76)*100</f>
        <v>100</v>
      </c>
      <c r="E76" s="45">
        <f t="shared" ref="E76:E80" si="61">SUM(F76+V76+T76)</f>
        <v>28002</v>
      </c>
      <c r="F76" s="46">
        <f t="shared" ref="F76:F80" si="62">SUM(H76:S76)</f>
        <v>26029</v>
      </c>
      <c r="G76" s="47">
        <f t="shared" ref="G76:G78" si="63">SUM(F76/E76)*100</f>
        <v>92.954074708949364</v>
      </c>
      <c r="H76" s="49">
        <v>3662</v>
      </c>
      <c r="I76" s="49">
        <v>1248</v>
      </c>
      <c r="J76" s="49">
        <v>450</v>
      </c>
      <c r="K76" s="49">
        <v>3685</v>
      </c>
      <c r="L76" s="49">
        <v>1437</v>
      </c>
      <c r="M76" s="49">
        <v>7230</v>
      </c>
      <c r="N76" s="49">
        <v>3690</v>
      </c>
      <c r="O76" s="49">
        <v>756</v>
      </c>
      <c r="P76" s="49">
        <v>759</v>
      </c>
      <c r="Q76" s="49">
        <v>2596</v>
      </c>
      <c r="R76" s="49">
        <v>516</v>
      </c>
      <c r="S76" s="49">
        <v>0</v>
      </c>
      <c r="T76" s="49">
        <v>1069</v>
      </c>
      <c r="U76" s="110">
        <f t="shared" ref="U76:U77" si="64">SUM(T76/E76)*100</f>
        <v>3.8175844582529814</v>
      </c>
      <c r="V76" s="46">
        <v>904</v>
      </c>
      <c r="W76" s="44">
        <f t="shared" si="54"/>
        <v>3.2283408327976577</v>
      </c>
    </row>
    <row r="77" spans="1:23" s="65" customFormat="1" ht="15" x14ac:dyDescent="0.2">
      <c r="A77" s="16" t="s">
        <v>85</v>
      </c>
      <c r="B77" s="88">
        <v>15</v>
      </c>
      <c r="C77" s="43">
        <v>15</v>
      </c>
      <c r="D77" s="44">
        <f t="shared" si="60"/>
        <v>100</v>
      </c>
      <c r="E77" s="45">
        <f t="shared" si="61"/>
        <v>3378</v>
      </c>
      <c r="F77" s="46">
        <f t="shared" si="62"/>
        <v>3195</v>
      </c>
      <c r="G77" s="47">
        <f t="shared" si="63"/>
        <v>94.582593250444049</v>
      </c>
      <c r="H77" s="49">
        <v>1209</v>
      </c>
      <c r="I77" s="49" t="s">
        <v>124</v>
      </c>
      <c r="J77" s="49" t="s">
        <v>124</v>
      </c>
      <c r="K77" s="49">
        <v>168</v>
      </c>
      <c r="L77" s="49">
        <v>328</v>
      </c>
      <c r="M77" s="49">
        <v>1271</v>
      </c>
      <c r="N77" s="49">
        <v>210</v>
      </c>
      <c r="O77" s="49">
        <v>9</v>
      </c>
      <c r="P77" s="49" t="s">
        <v>124</v>
      </c>
      <c r="Q77" s="49" t="s">
        <v>124</v>
      </c>
      <c r="R77" s="49" t="s">
        <v>124</v>
      </c>
      <c r="S77" s="49" t="s">
        <v>124</v>
      </c>
      <c r="T77" s="49">
        <v>106</v>
      </c>
      <c r="U77" s="110">
        <f t="shared" si="64"/>
        <v>3.1379514505624631</v>
      </c>
      <c r="V77" s="46">
        <v>77</v>
      </c>
      <c r="W77" s="44">
        <f t="shared" si="54"/>
        <v>2.2794552989934873</v>
      </c>
    </row>
    <row r="78" spans="1:23" s="65" customFormat="1" ht="15" x14ac:dyDescent="0.2">
      <c r="A78" s="16" t="s">
        <v>86</v>
      </c>
      <c r="B78" s="89">
        <v>1533</v>
      </c>
      <c r="C78" s="59">
        <v>1491</v>
      </c>
      <c r="D78" s="60">
        <f t="shared" ref="D78" si="65">SUM(C78/B78)*100</f>
        <v>97.260273972602747</v>
      </c>
      <c r="E78" s="45">
        <f t="shared" si="61"/>
        <v>506051</v>
      </c>
      <c r="F78" s="46">
        <f t="shared" si="62"/>
        <v>493923</v>
      </c>
      <c r="G78" s="62">
        <f t="shared" si="63"/>
        <v>97.603403609517613</v>
      </c>
      <c r="H78" s="63">
        <v>32354</v>
      </c>
      <c r="I78" s="63">
        <v>161460</v>
      </c>
      <c r="J78" s="63">
        <v>4257</v>
      </c>
      <c r="K78" s="63">
        <v>52617</v>
      </c>
      <c r="L78" s="63">
        <v>39908</v>
      </c>
      <c r="M78" s="63">
        <v>6452</v>
      </c>
      <c r="N78" s="63">
        <v>49468</v>
      </c>
      <c r="O78" s="63">
        <v>2145</v>
      </c>
      <c r="P78" s="49">
        <v>81291</v>
      </c>
      <c r="Q78" s="49">
        <v>8711</v>
      </c>
      <c r="R78" s="49" t="s">
        <v>124</v>
      </c>
      <c r="S78" s="49">
        <v>55260</v>
      </c>
      <c r="T78" s="63">
        <v>6266</v>
      </c>
      <c r="U78" s="111">
        <f t="shared" si="53"/>
        <v>1.2382151206103733</v>
      </c>
      <c r="V78" s="61">
        <v>5862</v>
      </c>
      <c r="W78" s="60">
        <f t="shared" si="54"/>
        <v>1.1583812698720088</v>
      </c>
    </row>
    <row r="79" spans="1:23" s="65" customFormat="1" ht="15" x14ac:dyDescent="0.2">
      <c r="A79" s="16" t="s">
        <v>87</v>
      </c>
      <c r="B79" s="88">
        <v>524</v>
      </c>
      <c r="C79" s="59">
        <v>524</v>
      </c>
      <c r="D79" s="60">
        <f>SUM(C79/B79)*100</f>
        <v>100</v>
      </c>
      <c r="E79" s="45">
        <f t="shared" si="61"/>
        <v>181939</v>
      </c>
      <c r="F79" s="46">
        <f t="shared" si="62"/>
        <v>177274</v>
      </c>
      <c r="G79" s="62">
        <f>SUM(F79/E79)*100</f>
        <v>97.435953808694123</v>
      </c>
      <c r="H79" s="63">
        <v>17293</v>
      </c>
      <c r="I79" s="49" t="s">
        <v>124</v>
      </c>
      <c r="J79" s="63">
        <v>3307</v>
      </c>
      <c r="K79" s="63">
        <v>2226</v>
      </c>
      <c r="L79" s="63">
        <v>2479</v>
      </c>
      <c r="M79" s="63">
        <v>10742</v>
      </c>
      <c r="N79" s="63">
        <v>44758</v>
      </c>
      <c r="O79" s="63">
        <v>2609</v>
      </c>
      <c r="P79" s="49" t="s">
        <v>124</v>
      </c>
      <c r="Q79" s="63">
        <v>4860</v>
      </c>
      <c r="R79" s="63">
        <v>89000</v>
      </c>
      <c r="S79" s="49" t="s">
        <v>124</v>
      </c>
      <c r="T79" s="63">
        <v>2412</v>
      </c>
      <c r="U79" s="111">
        <f>SUM(T79/E79)*100</f>
        <v>1.3257190596848394</v>
      </c>
      <c r="V79" s="61">
        <v>2253</v>
      </c>
      <c r="W79" s="60">
        <f>SUM(V79/E79)*100</f>
        <v>1.2383271316210378</v>
      </c>
    </row>
    <row r="80" spans="1:23" s="65" customFormat="1" ht="15" x14ac:dyDescent="0.2">
      <c r="A80" s="16" t="s">
        <v>88</v>
      </c>
      <c r="B80" s="88">
        <v>6</v>
      </c>
      <c r="C80" s="43">
        <v>6</v>
      </c>
      <c r="D80" s="44">
        <f>SUM(C80/B80)*100</f>
        <v>100</v>
      </c>
      <c r="E80" s="45">
        <f t="shared" si="61"/>
        <v>1797</v>
      </c>
      <c r="F80" s="46">
        <f t="shared" si="62"/>
        <v>1759</v>
      </c>
      <c r="G80" s="47">
        <f>SUM(F80/E80)*100</f>
        <v>97.885364496382863</v>
      </c>
      <c r="H80" s="49">
        <v>520</v>
      </c>
      <c r="I80" s="49">
        <v>31</v>
      </c>
      <c r="J80" s="49" t="s">
        <v>124</v>
      </c>
      <c r="K80" s="49">
        <v>98</v>
      </c>
      <c r="L80" s="49">
        <v>596</v>
      </c>
      <c r="M80" s="49">
        <v>51</v>
      </c>
      <c r="N80" s="49">
        <v>78</v>
      </c>
      <c r="O80" s="49" t="s">
        <v>124</v>
      </c>
      <c r="P80" s="49" t="s">
        <v>124</v>
      </c>
      <c r="Q80" s="49">
        <v>385</v>
      </c>
      <c r="R80" s="49" t="s">
        <v>124</v>
      </c>
      <c r="S80" s="49" t="s">
        <v>124</v>
      </c>
      <c r="T80" s="49">
        <v>13</v>
      </c>
      <c r="U80" s="110">
        <f>SUM(T80/E80)*100</f>
        <v>0.7234279354479688</v>
      </c>
      <c r="V80" s="46">
        <v>25</v>
      </c>
      <c r="W80" s="44">
        <f>SUM(V80/E80)*100</f>
        <v>1.3912075681691707</v>
      </c>
    </row>
    <row r="81" spans="1:23" ht="15" x14ac:dyDescent="0.2">
      <c r="A81" s="24"/>
      <c r="B81" s="42"/>
      <c r="C81" s="9"/>
      <c r="D81" s="9"/>
      <c r="E81" s="76"/>
      <c r="F81" s="77"/>
      <c r="G81" s="24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42"/>
      <c r="V81" s="77"/>
      <c r="W81" s="9"/>
    </row>
    <row r="82" spans="1:23" ht="15.75" x14ac:dyDescent="0.25">
      <c r="A82" s="18" t="s">
        <v>89</v>
      </c>
      <c r="B82" s="50">
        <f>SUM(B83:B94)</f>
        <v>649</v>
      </c>
      <c r="C82" s="51">
        <f>SUM(C83:C94)</f>
        <v>649</v>
      </c>
      <c r="D82" s="52">
        <f>SUM(C82/B82)*100</f>
        <v>100</v>
      </c>
      <c r="E82" s="53">
        <f>SUM(E83:E94)</f>
        <v>178315</v>
      </c>
      <c r="F82" s="54">
        <f>SUM(F83:F94)</f>
        <v>167518</v>
      </c>
      <c r="G82" s="55">
        <f>SUM(F82/E82)*100</f>
        <v>93.944984998457784</v>
      </c>
      <c r="H82" s="56">
        <f>SUM(H83:H94)</f>
        <v>40626</v>
      </c>
      <c r="I82" s="56">
        <f t="shared" ref="I82:S82" si="66">SUM(I83:I94)</f>
        <v>13947</v>
      </c>
      <c r="J82" s="56">
        <f t="shared" si="66"/>
        <v>8991</v>
      </c>
      <c r="K82" s="56">
        <f t="shared" si="66"/>
        <v>22371</v>
      </c>
      <c r="L82" s="56">
        <f t="shared" si="66"/>
        <v>22021</v>
      </c>
      <c r="M82" s="56">
        <f t="shared" si="66"/>
        <v>7803</v>
      </c>
      <c r="N82" s="56">
        <f t="shared" si="66"/>
        <v>22457</v>
      </c>
      <c r="O82" s="56">
        <f t="shared" si="66"/>
        <v>1069</v>
      </c>
      <c r="P82" s="56">
        <f t="shared" si="66"/>
        <v>20681</v>
      </c>
      <c r="Q82" s="56">
        <f t="shared" si="66"/>
        <v>6257</v>
      </c>
      <c r="R82" s="56">
        <f t="shared" si="66"/>
        <v>1295</v>
      </c>
      <c r="S82" s="56">
        <f t="shared" si="66"/>
        <v>0</v>
      </c>
      <c r="T82" s="50">
        <f t="shared" ref="T82" si="67">SUM(T83:T94)</f>
        <v>6576</v>
      </c>
      <c r="U82" s="108">
        <f t="shared" ref="U82:U94" si="68">SUM(T82/E82)*100</f>
        <v>3.6878557608726132</v>
      </c>
      <c r="V82" s="51">
        <f>SUM(V83:V94)</f>
        <v>4221</v>
      </c>
      <c r="W82" s="52">
        <f t="shared" ref="W82:W94" si="69">SUM(V82/E82)*100</f>
        <v>2.3671592406696016</v>
      </c>
    </row>
    <row r="83" spans="1:23" ht="15" x14ac:dyDescent="0.2">
      <c r="A83" s="15" t="s">
        <v>90</v>
      </c>
      <c r="B83" s="57">
        <v>30</v>
      </c>
      <c r="C83" s="43">
        <v>30</v>
      </c>
      <c r="D83" s="44">
        <f t="shared" ref="D83:D94" si="70">SUM(C83/B83)*100</f>
        <v>100</v>
      </c>
      <c r="E83" s="45">
        <f t="shared" ref="E83" si="71">SUM(F83+V83+T83)</f>
        <v>9353</v>
      </c>
      <c r="F83" s="46">
        <f t="shared" ref="F83" si="72">SUM(H83:S83)</f>
        <v>8994</v>
      </c>
      <c r="G83" s="58">
        <f t="shared" ref="G83:G94" si="73">SUM(F83/E83)*100</f>
        <v>96.161659360632953</v>
      </c>
      <c r="H83" s="49">
        <v>2145</v>
      </c>
      <c r="I83" s="49">
        <v>354</v>
      </c>
      <c r="J83" s="49" t="s">
        <v>124</v>
      </c>
      <c r="K83" s="49">
        <v>2010</v>
      </c>
      <c r="L83" s="49">
        <v>1914</v>
      </c>
      <c r="M83" s="49">
        <v>165</v>
      </c>
      <c r="N83" s="49">
        <v>1342</v>
      </c>
      <c r="O83" s="49" t="s">
        <v>124</v>
      </c>
      <c r="P83" s="49">
        <v>1064</v>
      </c>
      <c r="Q83" s="49" t="s">
        <v>124</v>
      </c>
      <c r="R83" s="49" t="s">
        <v>124</v>
      </c>
      <c r="S83" s="49" t="s">
        <v>124</v>
      </c>
      <c r="T83" s="49">
        <v>233</v>
      </c>
      <c r="U83" s="109">
        <f t="shared" si="68"/>
        <v>2.4911793007591148</v>
      </c>
      <c r="V83" s="46">
        <v>126</v>
      </c>
      <c r="W83" s="44">
        <f t="shared" si="69"/>
        <v>1.3471613386079333</v>
      </c>
    </row>
    <row r="84" spans="1:23" ht="15" x14ac:dyDescent="0.2">
      <c r="A84" s="15" t="s">
        <v>91</v>
      </c>
      <c r="B84" s="57">
        <v>44</v>
      </c>
      <c r="C84" s="43">
        <v>44</v>
      </c>
      <c r="D84" s="44">
        <f t="shared" si="70"/>
        <v>100</v>
      </c>
      <c r="E84" s="45">
        <f t="shared" ref="E84:E94" si="74">SUM(F84+V84+T84)</f>
        <v>11007</v>
      </c>
      <c r="F84" s="46">
        <f t="shared" ref="F84:F94" si="75">SUM(H84:S84)</f>
        <v>10289</v>
      </c>
      <c r="G84" s="58">
        <f t="shared" si="73"/>
        <v>93.476878350140822</v>
      </c>
      <c r="H84" s="49">
        <v>2696</v>
      </c>
      <c r="I84" s="49">
        <v>2280</v>
      </c>
      <c r="J84" s="49" t="s">
        <v>124</v>
      </c>
      <c r="K84" s="49">
        <v>851</v>
      </c>
      <c r="L84" s="49">
        <v>1754</v>
      </c>
      <c r="M84" s="49">
        <v>1367</v>
      </c>
      <c r="N84" s="49">
        <v>789</v>
      </c>
      <c r="O84" s="49" t="s">
        <v>124</v>
      </c>
      <c r="P84" s="49">
        <v>386</v>
      </c>
      <c r="Q84" s="49">
        <v>166</v>
      </c>
      <c r="R84" s="49" t="s">
        <v>124</v>
      </c>
      <c r="S84" s="49" t="s">
        <v>124</v>
      </c>
      <c r="T84" s="49">
        <v>427</v>
      </c>
      <c r="U84" s="109">
        <f t="shared" si="68"/>
        <v>3.8793495048605431</v>
      </c>
      <c r="V84" s="46">
        <v>291</v>
      </c>
      <c r="W84" s="44">
        <f t="shared" si="69"/>
        <v>2.6437721449986373</v>
      </c>
    </row>
    <row r="85" spans="1:23" ht="15" x14ac:dyDescent="0.2">
      <c r="A85" s="15" t="s">
        <v>92</v>
      </c>
      <c r="B85" s="57">
        <v>65</v>
      </c>
      <c r="C85" s="43">
        <v>65</v>
      </c>
      <c r="D85" s="44">
        <f t="shared" si="70"/>
        <v>100</v>
      </c>
      <c r="E85" s="45">
        <f t="shared" si="74"/>
        <v>12437</v>
      </c>
      <c r="F85" s="46">
        <f t="shared" si="75"/>
        <v>11455</v>
      </c>
      <c r="G85" s="58">
        <f t="shared" si="73"/>
        <v>92.104205194178661</v>
      </c>
      <c r="H85" s="49">
        <v>2557</v>
      </c>
      <c r="I85" s="49">
        <v>1682</v>
      </c>
      <c r="J85" s="49">
        <v>120</v>
      </c>
      <c r="K85" s="49">
        <v>3097</v>
      </c>
      <c r="L85" s="49">
        <v>720</v>
      </c>
      <c r="M85" s="49">
        <v>1088</v>
      </c>
      <c r="N85" s="49">
        <v>1928</v>
      </c>
      <c r="O85" s="49" t="s">
        <v>124</v>
      </c>
      <c r="P85" s="49" t="s">
        <v>124</v>
      </c>
      <c r="Q85" s="49">
        <v>263</v>
      </c>
      <c r="R85" s="49" t="s">
        <v>124</v>
      </c>
      <c r="S85" s="49" t="s">
        <v>124</v>
      </c>
      <c r="T85" s="49">
        <v>560</v>
      </c>
      <c r="U85" s="109">
        <f t="shared" si="68"/>
        <v>4.5026935756211302</v>
      </c>
      <c r="V85" s="46">
        <v>422</v>
      </c>
      <c r="W85" s="44">
        <f t="shared" si="69"/>
        <v>3.3931012302002093</v>
      </c>
    </row>
    <row r="86" spans="1:23" ht="15" x14ac:dyDescent="0.2">
      <c r="A86" s="15" t="s">
        <v>93</v>
      </c>
      <c r="B86" s="57">
        <v>37</v>
      </c>
      <c r="C86" s="43">
        <v>37</v>
      </c>
      <c r="D86" s="44">
        <f t="shared" si="70"/>
        <v>100</v>
      </c>
      <c r="E86" s="45">
        <f t="shared" si="74"/>
        <v>10331</v>
      </c>
      <c r="F86" s="46">
        <f t="shared" si="75"/>
        <v>9694</v>
      </c>
      <c r="G86" s="58">
        <f t="shared" si="73"/>
        <v>93.834091569063986</v>
      </c>
      <c r="H86" s="49">
        <v>2710</v>
      </c>
      <c r="I86" s="49">
        <v>1441</v>
      </c>
      <c r="J86" s="49">
        <v>596</v>
      </c>
      <c r="K86" s="49">
        <v>1505</v>
      </c>
      <c r="L86" s="49">
        <v>613</v>
      </c>
      <c r="M86" s="49">
        <v>210</v>
      </c>
      <c r="N86" s="49">
        <v>1938</v>
      </c>
      <c r="O86" s="49" t="s">
        <v>124</v>
      </c>
      <c r="P86" s="49">
        <v>681</v>
      </c>
      <c r="Q86" s="49" t="s">
        <v>124</v>
      </c>
      <c r="R86" s="49" t="s">
        <v>124</v>
      </c>
      <c r="S86" s="49" t="s">
        <v>124</v>
      </c>
      <c r="T86" s="49">
        <v>325</v>
      </c>
      <c r="U86" s="109">
        <f t="shared" si="68"/>
        <v>3.1458716484367439</v>
      </c>
      <c r="V86" s="46">
        <v>312</v>
      </c>
      <c r="W86" s="44">
        <f t="shared" si="69"/>
        <v>3.020036782499274</v>
      </c>
    </row>
    <row r="87" spans="1:23" ht="15" x14ac:dyDescent="0.2">
      <c r="A87" s="15" t="s">
        <v>94</v>
      </c>
      <c r="B87" s="57">
        <v>54</v>
      </c>
      <c r="C87" s="43">
        <v>54</v>
      </c>
      <c r="D87" s="44">
        <f t="shared" si="70"/>
        <v>100</v>
      </c>
      <c r="E87" s="45">
        <f t="shared" si="74"/>
        <v>14070</v>
      </c>
      <c r="F87" s="46">
        <f t="shared" si="75"/>
        <v>12906</v>
      </c>
      <c r="G87" s="58">
        <f t="shared" si="73"/>
        <v>91.727078891258003</v>
      </c>
      <c r="H87" s="49">
        <v>2283</v>
      </c>
      <c r="I87" s="49">
        <v>421</v>
      </c>
      <c r="J87" s="49">
        <v>4274</v>
      </c>
      <c r="K87" s="49">
        <v>2875</v>
      </c>
      <c r="L87" s="49">
        <v>809</v>
      </c>
      <c r="M87" s="49">
        <v>100</v>
      </c>
      <c r="N87" s="49">
        <v>1011</v>
      </c>
      <c r="O87" s="49" t="s">
        <v>124</v>
      </c>
      <c r="P87" s="49">
        <v>1133</v>
      </c>
      <c r="Q87" s="49" t="s">
        <v>124</v>
      </c>
      <c r="R87" s="49" t="s">
        <v>124</v>
      </c>
      <c r="S87" s="49" t="s">
        <v>124</v>
      </c>
      <c r="T87" s="49">
        <v>723</v>
      </c>
      <c r="U87" s="109">
        <f t="shared" si="68"/>
        <v>5.1385927505330491</v>
      </c>
      <c r="V87" s="46">
        <v>441</v>
      </c>
      <c r="W87" s="44">
        <f t="shared" si="69"/>
        <v>3.1343283582089549</v>
      </c>
    </row>
    <row r="88" spans="1:23" ht="15" x14ac:dyDescent="0.2">
      <c r="A88" s="15" t="s">
        <v>95</v>
      </c>
      <c r="B88" s="57">
        <v>24</v>
      </c>
      <c r="C88" s="43">
        <v>24</v>
      </c>
      <c r="D88" s="44">
        <f t="shared" ref="D88" si="76">SUM(C88/B88)*100</f>
        <v>100</v>
      </c>
      <c r="E88" s="45">
        <f t="shared" si="74"/>
        <v>6045</v>
      </c>
      <c r="F88" s="46">
        <f t="shared" si="75"/>
        <v>5819</v>
      </c>
      <c r="G88" s="58">
        <f t="shared" si="73"/>
        <v>96.261373035566592</v>
      </c>
      <c r="H88" s="49">
        <v>2232</v>
      </c>
      <c r="I88" s="49">
        <v>190</v>
      </c>
      <c r="J88" s="49" t="s">
        <v>124</v>
      </c>
      <c r="K88" s="49">
        <v>75</v>
      </c>
      <c r="L88" s="49">
        <v>1567</v>
      </c>
      <c r="M88" s="49">
        <v>120</v>
      </c>
      <c r="N88" s="49">
        <v>1222</v>
      </c>
      <c r="O88" s="49">
        <v>68</v>
      </c>
      <c r="P88" s="49">
        <v>306</v>
      </c>
      <c r="Q88" s="49">
        <v>39</v>
      </c>
      <c r="R88" s="49" t="s">
        <v>124</v>
      </c>
      <c r="S88" s="49" t="s">
        <v>124</v>
      </c>
      <c r="T88" s="49">
        <v>134</v>
      </c>
      <c r="U88" s="109">
        <f t="shared" ref="U88" si="77">SUM(T88/E88)*100</f>
        <v>2.2167080231596361</v>
      </c>
      <c r="V88" s="46">
        <v>92</v>
      </c>
      <c r="W88" s="44">
        <f t="shared" si="69"/>
        <v>1.5219189412737799</v>
      </c>
    </row>
    <row r="89" spans="1:23" ht="15" x14ac:dyDescent="0.2">
      <c r="A89" s="15" t="s">
        <v>96</v>
      </c>
      <c r="B89" s="57">
        <v>16</v>
      </c>
      <c r="C89" s="43">
        <v>16</v>
      </c>
      <c r="D89" s="44">
        <f>SUM(C89/B89)*100</f>
        <v>100</v>
      </c>
      <c r="E89" s="45">
        <f t="shared" si="74"/>
        <v>4668</v>
      </c>
      <c r="F89" s="46">
        <f t="shared" si="75"/>
        <v>4483</v>
      </c>
      <c r="G89" s="58">
        <f>SUM(F89/E89)*100</f>
        <v>96.036846615252784</v>
      </c>
      <c r="H89" s="49">
        <v>1832</v>
      </c>
      <c r="I89" s="49">
        <v>217</v>
      </c>
      <c r="J89" s="49">
        <v>54</v>
      </c>
      <c r="K89" s="49">
        <v>203</v>
      </c>
      <c r="L89" s="49">
        <v>1180</v>
      </c>
      <c r="M89" s="49">
        <v>358</v>
      </c>
      <c r="N89" s="49">
        <v>639</v>
      </c>
      <c r="O89" s="49" t="s">
        <v>124</v>
      </c>
      <c r="P89" s="49" t="s">
        <v>124</v>
      </c>
      <c r="Q89" s="49" t="s">
        <v>124</v>
      </c>
      <c r="R89" s="49" t="s">
        <v>124</v>
      </c>
      <c r="S89" s="49" t="s">
        <v>124</v>
      </c>
      <c r="T89" s="49">
        <v>81</v>
      </c>
      <c r="U89" s="109">
        <f>SUM(T89/E89)*100</f>
        <v>1.7352185089974295</v>
      </c>
      <c r="V89" s="46">
        <v>104</v>
      </c>
      <c r="W89" s="44">
        <f>SUM(V89/E89)*100</f>
        <v>2.2279348757497859</v>
      </c>
    </row>
    <row r="90" spans="1:23" ht="15" x14ac:dyDescent="0.2">
      <c r="A90" s="15" t="s">
        <v>97</v>
      </c>
      <c r="B90" s="57">
        <v>32</v>
      </c>
      <c r="C90" s="43">
        <v>32</v>
      </c>
      <c r="D90" s="44">
        <f>SUM(C90/B90)*100</f>
        <v>100</v>
      </c>
      <c r="E90" s="45">
        <f t="shared" si="74"/>
        <v>8247</v>
      </c>
      <c r="F90" s="46">
        <f t="shared" si="75"/>
        <v>7743</v>
      </c>
      <c r="G90" s="58">
        <f>SUM(F90/E90)*100</f>
        <v>93.888686795198254</v>
      </c>
      <c r="H90" s="49">
        <v>1927</v>
      </c>
      <c r="I90" s="49">
        <v>597</v>
      </c>
      <c r="J90" s="49" t="s">
        <v>124</v>
      </c>
      <c r="K90" s="49">
        <v>976</v>
      </c>
      <c r="L90" s="49">
        <v>760</v>
      </c>
      <c r="M90" s="49">
        <v>1601</v>
      </c>
      <c r="N90" s="49">
        <v>445</v>
      </c>
      <c r="O90" s="49">
        <v>765</v>
      </c>
      <c r="P90" s="49">
        <v>672</v>
      </c>
      <c r="Q90" s="49" t="s">
        <v>124</v>
      </c>
      <c r="R90" s="49" t="s">
        <v>124</v>
      </c>
      <c r="S90" s="49" t="s">
        <v>124</v>
      </c>
      <c r="T90" s="49">
        <v>257</v>
      </c>
      <c r="U90" s="109">
        <f>SUM(T90/E90)*100</f>
        <v>3.1162847095913668</v>
      </c>
      <c r="V90" s="46">
        <v>247</v>
      </c>
      <c r="W90" s="44">
        <f>SUM(V90/E90)*100</f>
        <v>2.9950284952103794</v>
      </c>
    </row>
    <row r="91" spans="1:23" ht="15" x14ac:dyDescent="0.2">
      <c r="A91" s="15" t="s">
        <v>98</v>
      </c>
      <c r="B91" s="57">
        <v>50</v>
      </c>
      <c r="C91" s="43">
        <v>50</v>
      </c>
      <c r="D91" s="44">
        <f>SUM(C91/B91)*100</f>
        <v>100</v>
      </c>
      <c r="E91" s="45">
        <f t="shared" si="74"/>
        <v>11252</v>
      </c>
      <c r="F91" s="46">
        <f t="shared" si="75"/>
        <v>9945</v>
      </c>
      <c r="G91" s="58">
        <f>SUM(F91/E91)*100</f>
        <v>88.384287237824395</v>
      </c>
      <c r="H91" s="49">
        <v>2439</v>
      </c>
      <c r="I91" s="49">
        <v>1268</v>
      </c>
      <c r="J91" s="49" t="s">
        <v>124</v>
      </c>
      <c r="K91" s="49">
        <v>3297</v>
      </c>
      <c r="L91" s="49">
        <v>1115</v>
      </c>
      <c r="M91" s="49">
        <v>672</v>
      </c>
      <c r="N91" s="49">
        <v>1154</v>
      </c>
      <c r="O91" s="49" t="s">
        <v>124</v>
      </c>
      <c r="P91" s="49" t="s">
        <v>124</v>
      </c>
      <c r="Q91" s="49" t="s">
        <v>124</v>
      </c>
      <c r="R91" s="49" t="s">
        <v>124</v>
      </c>
      <c r="S91" s="49" t="s">
        <v>124</v>
      </c>
      <c r="T91" s="49">
        <v>970</v>
      </c>
      <c r="U91" s="109">
        <f>SUM(T91/E91)*100</f>
        <v>8.6206896551724146</v>
      </c>
      <c r="V91" s="46">
        <v>337</v>
      </c>
      <c r="W91" s="44">
        <f>SUM(V91/E91)*100</f>
        <v>2.9950231070031994</v>
      </c>
    </row>
    <row r="92" spans="1:23" ht="15" x14ac:dyDescent="0.2">
      <c r="A92" s="15" t="s">
        <v>99</v>
      </c>
      <c r="B92" s="57">
        <v>188</v>
      </c>
      <c r="C92" s="43">
        <v>188</v>
      </c>
      <c r="D92" s="44">
        <f>SUM(C92/B92)*100</f>
        <v>100</v>
      </c>
      <c r="E92" s="45">
        <f t="shared" si="74"/>
        <v>65397</v>
      </c>
      <c r="F92" s="46">
        <f t="shared" si="75"/>
        <v>62285</v>
      </c>
      <c r="G92" s="58">
        <f>SUM(F92/E92)*100</f>
        <v>95.241371928375912</v>
      </c>
      <c r="H92" s="49">
        <v>14933</v>
      </c>
      <c r="I92" s="49">
        <v>3852</v>
      </c>
      <c r="J92" s="49">
        <v>1504</v>
      </c>
      <c r="K92" s="49">
        <v>5711</v>
      </c>
      <c r="L92" s="49">
        <v>6781</v>
      </c>
      <c r="M92" s="49">
        <v>1213</v>
      </c>
      <c r="N92" s="49">
        <v>6210</v>
      </c>
      <c r="O92" s="49" t="s">
        <v>124</v>
      </c>
      <c r="P92" s="49">
        <v>16439</v>
      </c>
      <c r="Q92" s="49">
        <v>4347</v>
      </c>
      <c r="R92" s="49">
        <v>1295</v>
      </c>
      <c r="S92" s="49" t="s">
        <v>124</v>
      </c>
      <c r="T92" s="49">
        <v>1907</v>
      </c>
      <c r="U92" s="109">
        <f>SUM(T92/E92)*100</f>
        <v>2.9160359037876353</v>
      </c>
      <c r="V92" s="46">
        <v>1205</v>
      </c>
      <c r="W92" s="44">
        <f>SUM(V92/E92)*100</f>
        <v>1.842592167836445</v>
      </c>
    </row>
    <row r="93" spans="1:23" ht="15" x14ac:dyDescent="0.2">
      <c r="A93" s="15" t="s">
        <v>100</v>
      </c>
      <c r="B93" s="57">
        <v>87</v>
      </c>
      <c r="C93" s="43">
        <v>87</v>
      </c>
      <c r="D93" s="44">
        <f>SUM(C93/B93)*100</f>
        <v>100</v>
      </c>
      <c r="E93" s="45">
        <f t="shared" si="74"/>
        <v>21006</v>
      </c>
      <c r="F93" s="46">
        <f t="shared" si="75"/>
        <v>19626</v>
      </c>
      <c r="G93" s="58">
        <f>SUM(F93/E93)*100</f>
        <v>93.430448443301913</v>
      </c>
      <c r="H93" s="49">
        <v>4206</v>
      </c>
      <c r="I93" s="49">
        <v>1645</v>
      </c>
      <c r="J93" s="49">
        <v>2420</v>
      </c>
      <c r="K93" s="49">
        <v>502</v>
      </c>
      <c r="L93" s="49">
        <v>3653</v>
      </c>
      <c r="M93" s="49">
        <v>575</v>
      </c>
      <c r="N93" s="49">
        <v>5143</v>
      </c>
      <c r="O93" s="49">
        <v>236</v>
      </c>
      <c r="P93" s="49" t="s">
        <v>124</v>
      </c>
      <c r="Q93" s="49">
        <v>1246</v>
      </c>
      <c r="R93" s="49" t="s">
        <v>124</v>
      </c>
      <c r="S93" s="49" t="s">
        <v>124</v>
      </c>
      <c r="T93" s="49">
        <v>847</v>
      </c>
      <c r="U93" s="109">
        <f>SUM(T93/E93)*100</f>
        <v>4.032181281538608</v>
      </c>
      <c r="V93" s="46">
        <v>533</v>
      </c>
      <c r="W93" s="44">
        <f>SUM(V93/E93)*100</f>
        <v>2.537370275159478</v>
      </c>
    </row>
    <row r="94" spans="1:23" ht="15" x14ac:dyDescent="0.2">
      <c r="A94" s="15" t="s">
        <v>101</v>
      </c>
      <c r="B94" s="57">
        <v>22</v>
      </c>
      <c r="C94" s="43">
        <v>22</v>
      </c>
      <c r="D94" s="44">
        <f t="shared" si="70"/>
        <v>100</v>
      </c>
      <c r="E94" s="45">
        <f t="shared" si="74"/>
        <v>4502</v>
      </c>
      <c r="F94" s="46">
        <f t="shared" si="75"/>
        <v>4279</v>
      </c>
      <c r="G94" s="58">
        <f t="shared" si="73"/>
        <v>95.046645935139935</v>
      </c>
      <c r="H94" s="49">
        <v>666</v>
      </c>
      <c r="I94" s="49" t="s">
        <v>124</v>
      </c>
      <c r="J94" s="49">
        <v>23</v>
      </c>
      <c r="K94" s="49">
        <v>1269</v>
      </c>
      <c r="L94" s="49">
        <v>1155</v>
      </c>
      <c r="M94" s="49">
        <v>334</v>
      </c>
      <c r="N94" s="49">
        <v>636</v>
      </c>
      <c r="O94" s="49" t="s">
        <v>124</v>
      </c>
      <c r="P94" s="49" t="s">
        <v>124</v>
      </c>
      <c r="Q94" s="49">
        <v>196</v>
      </c>
      <c r="R94" s="49" t="s">
        <v>124</v>
      </c>
      <c r="S94" s="49" t="s">
        <v>124</v>
      </c>
      <c r="T94" s="49">
        <v>112</v>
      </c>
      <c r="U94" s="109">
        <f t="shared" si="68"/>
        <v>2.4877832074633495</v>
      </c>
      <c r="V94" s="46">
        <v>111</v>
      </c>
      <c r="W94" s="44">
        <f t="shared" si="69"/>
        <v>2.4655708573967128</v>
      </c>
    </row>
    <row r="95" spans="1:23" ht="15" x14ac:dyDescent="0.2">
      <c r="A95" s="10"/>
      <c r="B95" s="68"/>
      <c r="C95" s="43"/>
      <c r="D95" s="44"/>
      <c r="E95" s="45"/>
      <c r="F95" s="46"/>
      <c r="G95" s="5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109"/>
      <c r="V95" s="46"/>
      <c r="W95" s="44"/>
    </row>
    <row r="96" spans="1:23" ht="15.75" x14ac:dyDescent="0.25">
      <c r="A96" s="18" t="s">
        <v>102</v>
      </c>
      <c r="B96" s="50">
        <f>SUM(B97:B98)</f>
        <v>41</v>
      </c>
      <c r="C96" s="51">
        <f>SUM(C97:C98)</f>
        <v>41</v>
      </c>
      <c r="D96" s="52">
        <f>SUM(C96/B96)*100</f>
        <v>100</v>
      </c>
      <c r="E96" s="53">
        <f>SUM(E97:E98)</f>
        <v>7341</v>
      </c>
      <c r="F96" s="54">
        <f>SUM(F97:F98)</f>
        <v>6891</v>
      </c>
      <c r="G96" s="55">
        <f>SUM(F96/E96)*100</f>
        <v>93.870044953003671</v>
      </c>
      <c r="H96" s="50">
        <f>SUM(H97:H98)</f>
        <v>2036</v>
      </c>
      <c r="I96" s="50">
        <f t="shared" ref="I96:S96" si="78">SUM(I97:I98)</f>
        <v>1123</v>
      </c>
      <c r="J96" s="50">
        <f t="shared" si="78"/>
        <v>1201</v>
      </c>
      <c r="K96" s="50">
        <f t="shared" si="78"/>
        <v>550</v>
      </c>
      <c r="L96" s="50">
        <f t="shared" si="78"/>
        <v>578</v>
      </c>
      <c r="M96" s="50">
        <f t="shared" si="78"/>
        <v>150</v>
      </c>
      <c r="N96" s="50">
        <f t="shared" si="78"/>
        <v>897</v>
      </c>
      <c r="O96" s="50">
        <f t="shared" si="78"/>
        <v>270</v>
      </c>
      <c r="P96" s="50">
        <f t="shared" si="78"/>
        <v>86</v>
      </c>
      <c r="Q96" s="50">
        <f t="shared" si="78"/>
        <v>0</v>
      </c>
      <c r="R96" s="50">
        <f t="shared" si="78"/>
        <v>0</v>
      </c>
      <c r="S96" s="50">
        <f t="shared" si="78"/>
        <v>0</v>
      </c>
      <c r="T96" s="50">
        <f>SUM(T97:T98)</f>
        <v>258</v>
      </c>
      <c r="U96" s="108">
        <f>SUM(T96/E96)*100</f>
        <v>3.5145075602778917</v>
      </c>
      <c r="V96" s="51">
        <f>SUM(V97:V98)</f>
        <v>192</v>
      </c>
      <c r="W96" s="52">
        <f>SUM(V96/E96)*100</f>
        <v>2.6154474867184305</v>
      </c>
    </row>
    <row r="97" spans="1:25" ht="15" x14ac:dyDescent="0.2">
      <c r="A97" s="15" t="s">
        <v>103</v>
      </c>
      <c r="B97" s="57">
        <v>30</v>
      </c>
      <c r="C97" s="43">
        <v>30</v>
      </c>
      <c r="D97" s="44">
        <f>SUM(C97/B97)*100</f>
        <v>100</v>
      </c>
      <c r="E97" s="104">
        <f t="shared" ref="E97" si="79">SUM(F97+V97+T97)</f>
        <v>5419</v>
      </c>
      <c r="F97" s="46">
        <f t="shared" ref="F97" si="80">SUM(H97:S97)</f>
        <v>5054</v>
      </c>
      <c r="G97" s="47">
        <f>SUM(F97/E97)*100</f>
        <v>93.264439933567076</v>
      </c>
      <c r="H97" s="49">
        <v>1452</v>
      </c>
      <c r="I97" s="49">
        <v>1113</v>
      </c>
      <c r="J97" s="49">
        <v>744</v>
      </c>
      <c r="K97" s="49">
        <v>70</v>
      </c>
      <c r="L97" s="49">
        <v>565</v>
      </c>
      <c r="M97" s="49">
        <v>145</v>
      </c>
      <c r="N97" s="49">
        <v>640</v>
      </c>
      <c r="O97" s="49">
        <v>247</v>
      </c>
      <c r="P97" s="49">
        <v>78</v>
      </c>
      <c r="Q97" s="49" t="s">
        <v>124</v>
      </c>
      <c r="R97" s="49" t="s">
        <v>124</v>
      </c>
      <c r="S97" s="49" t="s">
        <v>124</v>
      </c>
      <c r="T97" s="68">
        <v>229</v>
      </c>
      <c r="U97" s="109">
        <f>SUM(T97/E97)*100</f>
        <v>4.2258719320907918</v>
      </c>
      <c r="V97" s="46">
        <v>136</v>
      </c>
      <c r="W97" s="44">
        <f>SUM(V97/E97)*100</f>
        <v>2.5096881343421296</v>
      </c>
    </row>
    <row r="98" spans="1:25" ht="15" x14ac:dyDescent="0.2">
      <c r="A98" s="15" t="s">
        <v>104</v>
      </c>
      <c r="B98" s="57">
        <v>11</v>
      </c>
      <c r="C98" s="43">
        <v>11</v>
      </c>
      <c r="D98" s="44">
        <f>SUM(C98/B98)*100</f>
        <v>100</v>
      </c>
      <c r="E98" s="45">
        <f t="shared" ref="E98" si="81">SUM(F98+V98+T98)</f>
        <v>1922</v>
      </c>
      <c r="F98" s="46">
        <f t="shared" ref="F98" si="82">SUM(H98:S98)</f>
        <v>1837</v>
      </c>
      <c r="G98" s="47">
        <f>SUM(F98/E98)*100</f>
        <v>95.577523413111336</v>
      </c>
      <c r="H98" s="49">
        <v>584</v>
      </c>
      <c r="I98" s="49">
        <v>10</v>
      </c>
      <c r="J98" s="49">
        <v>457</v>
      </c>
      <c r="K98" s="49">
        <v>480</v>
      </c>
      <c r="L98" s="49">
        <v>13</v>
      </c>
      <c r="M98" s="49">
        <v>5</v>
      </c>
      <c r="N98" s="49">
        <v>257</v>
      </c>
      <c r="O98" s="49">
        <v>23</v>
      </c>
      <c r="P98" s="49">
        <v>8</v>
      </c>
      <c r="Q98" s="49" t="s">
        <v>124</v>
      </c>
      <c r="R98" s="49" t="s">
        <v>124</v>
      </c>
      <c r="S98" s="49" t="s">
        <v>124</v>
      </c>
      <c r="T98" s="68">
        <v>29</v>
      </c>
      <c r="U98" s="109">
        <f>SUM(T98/E98)*100</f>
        <v>1.5088449531737773</v>
      </c>
      <c r="V98" s="46">
        <v>56</v>
      </c>
      <c r="W98" s="44">
        <f>SUM(V98/E98)*100</f>
        <v>2.9136316337148802</v>
      </c>
    </row>
    <row r="99" spans="1:25" ht="15" x14ac:dyDescent="0.2">
      <c r="A99" s="10"/>
      <c r="B99" s="68"/>
      <c r="C99" s="91"/>
      <c r="D99" s="92"/>
      <c r="E99" s="45"/>
      <c r="F99" s="46"/>
      <c r="G99" s="93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113"/>
      <c r="V99" s="46"/>
      <c r="W99" s="92"/>
    </row>
    <row r="100" spans="1:25" ht="15.75" x14ac:dyDescent="0.25">
      <c r="A100" s="18" t="s">
        <v>105</v>
      </c>
      <c r="B100" s="50">
        <f>SUM(B101:B109)</f>
        <v>512</v>
      </c>
      <c r="C100" s="51">
        <f>SUM(C101:C109)</f>
        <v>512</v>
      </c>
      <c r="D100" s="52">
        <f>SUM(C100/B100)*100</f>
        <v>100</v>
      </c>
      <c r="E100" s="53">
        <f>SUM(E101:E109)</f>
        <v>118037</v>
      </c>
      <c r="F100" s="54">
        <f>SUM(F101:F109)</f>
        <v>105879</v>
      </c>
      <c r="G100" s="55">
        <f>SUM(F100/E100)*100</f>
        <v>89.699839880715373</v>
      </c>
      <c r="H100" s="50">
        <f>SUM(H101:H109)</f>
        <v>33691</v>
      </c>
      <c r="I100" s="50">
        <f t="shared" ref="I100:S100" si="83">SUM(I101:I109)</f>
        <v>10096</v>
      </c>
      <c r="J100" s="50">
        <f t="shared" si="83"/>
        <v>5161</v>
      </c>
      <c r="K100" s="50">
        <f t="shared" si="83"/>
        <v>17379</v>
      </c>
      <c r="L100" s="50">
        <f t="shared" si="83"/>
        <v>14382</v>
      </c>
      <c r="M100" s="50">
        <f t="shared" si="83"/>
        <v>5089</v>
      </c>
      <c r="N100" s="50">
        <f t="shared" si="83"/>
        <v>10081</v>
      </c>
      <c r="O100" s="50">
        <f t="shared" si="83"/>
        <v>1146</v>
      </c>
      <c r="P100" s="50">
        <f t="shared" si="83"/>
        <v>1403</v>
      </c>
      <c r="Q100" s="50">
        <f t="shared" si="83"/>
        <v>3622</v>
      </c>
      <c r="R100" s="50">
        <f t="shared" si="83"/>
        <v>2458</v>
      </c>
      <c r="S100" s="50">
        <f t="shared" si="83"/>
        <v>1371</v>
      </c>
      <c r="T100" s="50">
        <f t="shared" ref="T100" si="84">SUM(T101:T109)</f>
        <v>8473</v>
      </c>
      <c r="U100" s="108">
        <f t="shared" ref="U100" si="85">SUM(T100/E100)*100</f>
        <v>7.1782576649694594</v>
      </c>
      <c r="V100" s="51">
        <f>SUM(V101:V109)</f>
        <v>3685</v>
      </c>
      <c r="W100" s="52">
        <f t="shared" ref="W100" si="86">SUM(V100/E100)*100</f>
        <v>3.1219024543151721</v>
      </c>
    </row>
    <row r="101" spans="1:25" ht="15" x14ac:dyDescent="0.2">
      <c r="A101" s="16" t="s">
        <v>106</v>
      </c>
      <c r="B101" s="57">
        <v>63</v>
      </c>
      <c r="C101" s="43">
        <v>63</v>
      </c>
      <c r="D101" s="44">
        <f>SUM(C101/B101)*100</f>
        <v>100</v>
      </c>
      <c r="E101" s="45">
        <f t="shared" ref="E101" si="87">SUM(F101+V101+T101)</f>
        <v>12088</v>
      </c>
      <c r="F101" s="46">
        <f t="shared" ref="F101" si="88">SUM(H101:S101)</f>
        <v>11371</v>
      </c>
      <c r="G101" s="47">
        <f t="shared" ref="G101" si="89">SUM(F101/E101)*100</f>
        <v>94.068497683653206</v>
      </c>
      <c r="H101" s="49">
        <v>3768</v>
      </c>
      <c r="I101" s="49">
        <v>204</v>
      </c>
      <c r="J101" s="49" t="s">
        <v>124</v>
      </c>
      <c r="K101" s="49">
        <v>3746</v>
      </c>
      <c r="L101" s="49">
        <v>905</v>
      </c>
      <c r="M101" s="49">
        <v>85</v>
      </c>
      <c r="N101" s="49">
        <v>2160</v>
      </c>
      <c r="O101" s="49" t="s">
        <v>124</v>
      </c>
      <c r="P101" s="49">
        <v>503</v>
      </c>
      <c r="Q101" s="49" t="s">
        <v>124</v>
      </c>
      <c r="R101" s="49" t="s">
        <v>124</v>
      </c>
      <c r="S101" s="49" t="s">
        <v>124</v>
      </c>
      <c r="T101" s="68">
        <v>402</v>
      </c>
      <c r="U101" s="109">
        <f t="shared" ref="U101" si="90">SUM(T101/E101)*100</f>
        <v>3.3256121773659828</v>
      </c>
      <c r="V101" s="46">
        <v>315</v>
      </c>
      <c r="W101" s="44">
        <f t="shared" ref="W101" si="91">SUM(V101/E101)*100</f>
        <v>2.6058901389808073</v>
      </c>
    </row>
    <row r="102" spans="1:25" ht="15" x14ac:dyDescent="0.2">
      <c r="A102" s="16" t="s">
        <v>107</v>
      </c>
      <c r="B102" s="57">
        <v>47</v>
      </c>
      <c r="C102" s="43">
        <v>47</v>
      </c>
      <c r="D102" s="44">
        <f>SUM(C102/B102)*100</f>
        <v>100</v>
      </c>
      <c r="E102" s="45">
        <f t="shared" ref="E102:E109" si="92">SUM(F102+V102+T102)</f>
        <v>8783</v>
      </c>
      <c r="F102" s="46">
        <f t="shared" ref="F102:F109" si="93">SUM(H102:S102)</f>
        <v>8317</v>
      </c>
      <c r="G102" s="47">
        <f>SUM(F102/E102)*100</f>
        <v>94.694295798702029</v>
      </c>
      <c r="H102" s="49">
        <v>2413</v>
      </c>
      <c r="I102" s="49">
        <v>572</v>
      </c>
      <c r="J102" s="49" t="s">
        <v>124</v>
      </c>
      <c r="K102" s="49">
        <v>1234</v>
      </c>
      <c r="L102" s="49">
        <v>1620</v>
      </c>
      <c r="M102" s="49">
        <v>779</v>
      </c>
      <c r="N102" s="49">
        <v>1699</v>
      </c>
      <c r="O102" s="49" t="s">
        <v>124</v>
      </c>
      <c r="P102" s="49" t="s">
        <v>124</v>
      </c>
      <c r="Q102" s="49" t="s">
        <v>124</v>
      </c>
      <c r="R102" s="49" t="s">
        <v>124</v>
      </c>
      <c r="S102" s="49" t="s">
        <v>124</v>
      </c>
      <c r="T102" s="68">
        <v>278</v>
      </c>
      <c r="U102" s="109">
        <f>SUM(T102/E102)*100</f>
        <v>3.1652055106455657</v>
      </c>
      <c r="V102" s="46">
        <v>188</v>
      </c>
      <c r="W102" s="44">
        <f>SUM(V102/E102)*100</f>
        <v>2.1404986906523966</v>
      </c>
    </row>
    <row r="103" spans="1:25" ht="15" x14ac:dyDescent="0.2">
      <c r="A103" s="15" t="s">
        <v>108</v>
      </c>
      <c r="B103" s="57">
        <v>76</v>
      </c>
      <c r="C103" s="43">
        <v>76</v>
      </c>
      <c r="D103" s="44">
        <f>SUM(C103/B103)*100</f>
        <v>100</v>
      </c>
      <c r="E103" s="45">
        <f t="shared" si="92"/>
        <v>18535</v>
      </c>
      <c r="F103" s="46">
        <f t="shared" si="93"/>
        <v>16154</v>
      </c>
      <c r="G103" s="47">
        <f>SUM(F103/E103)*100</f>
        <v>87.154032910709461</v>
      </c>
      <c r="H103" s="49">
        <v>3450</v>
      </c>
      <c r="I103" s="49">
        <v>1867</v>
      </c>
      <c r="J103" s="49">
        <v>3729</v>
      </c>
      <c r="K103" s="49">
        <v>2295</v>
      </c>
      <c r="L103" s="49">
        <v>1734</v>
      </c>
      <c r="M103" s="49">
        <v>116</v>
      </c>
      <c r="N103" s="49">
        <v>313</v>
      </c>
      <c r="O103" s="49">
        <v>154</v>
      </c>
      <c r="P103" s="49">
        <v>74</v>
      </c>
      <c r="Q103" s="49">
        <v>426</v>
      </c>
      <c r="R103" s="49">
        <v>625</v>
      </c>
      <c r="S103" s="49">
        <v>1371</v>
      </c>
      <c r="T103" s="49">
        <v>1465</v>
      </c>
      <c r="U103" s="109">
        <f>SUM(T103/E103)*100</f>
        <v>7.9039654707310492</v>
      </c>
      <c r="V103" s="46">
        <v>916</v>
      </c>
      <c r="W103" s="44">
        <f>SUM(V103/E103)*100</f>
        <v>4.9420016185594822</v>
      </c>
    </row>
    <row r="104" spans="1:25" ht="15" x14ac:dyDescent="0.2">
      <c r="A104" s="15" t="s">
        <v>109</v>
      </c>
      <c r="B104" s="57">
        <v>47</v>
      </c>
      <c r="C104" s="43">
        <v>47</v>
      </c>
      <c r="D104" s="44">
        <f t="shared" ref="D104" si="94">SUM(C104/B104)*100</f>
        <v>100</v>
      </c>
      <c r="E104" s="45">
        <f t="shared" si="92"/>
        <v>11909</v>
      </c>
      <c r="F104" s="46">
        <f t="shared" si="93"/>
        <v>10757</v>
      </c>
      <c r="G104" s="47">
        <f t="shared" ref="G104" si="95">SUM(F104/E104)*100</f>
        <v>90.326643714837516</v>
      </c>
      <c r="H104" s="49">
        <v>3310</v>
      </c>
      <c r="I104" s="49">
        <v>1395</v>
      </c>
      <c r="J104" s="49" t="s">
        <v>124</v>
      </c>
      <c r="K104" s="49">
        <v>1054</v>
      </c>
      <c r="L104" s="49">
        <v>693</v>
      </c>
      <c r="M104" s="49">
        <v>634</v>
      </c>
      <c r="N104" s="49">
        <v>917</v>
      </c>
      <c r="O104" s="49">
        <v>64</v>
      </c>
      <c r="P104" s="49">
        <v>289</v>
      </c>
      <c r="Q104" s="49">
        <v>568</v>
      </c>
      <c r="R104" s="49">
        <v>1833</v>
      </c>
      <c r="S104" s="49" t="s">
        <v>124</v>
      </c>
      <c r="T104" s="49">
        <v>805</v>
      </c>
      <c r="U104" s="109">
        <f t="shared" ref="U104" si="96">SUM(T104/E104)*100</f>
        <v>6.7595935846838522</v>
      </c>
      <c r="V104" s="46">
        <v>347</v>
      </c>
      <c r="W104" s="44">
        <f t="shared" ref="W104" si="97">SUM(V104/E104)*100</f>
        <v>2.9137627004786295</v>
      </c>
    </row>
    <row r="105" spans="1:25" ht="15" x14ac:dyDescent="0.2">
      <c r="A105" s="15" t="s">
        <v>110</v>
      </c>
      <c r="B105" s="57">
        <v>106</v>
      </c>
      <c r="C105" s="43">
        <v>106</v>
      </c>
      <c r="D105" s="44">
        <f>SUM(C105/B105)*100</f>
        <v>100</v>
      </c>
      <c r="E105" s="45">
        <f t="shared" si="92"/>
        <v>27303</v>
      </c>
      <c r="F105" s="46">
        <f t="shared" si="93"/>
        <v>23589</v>
      </c>
      <c r="G105" s="47">
        <f>SUM(F105/E105)*100</f>
        <v>86.39709921986595</v>
      </c>
      <c r="H105" s="49">
        <v>8557</v>
      </c>
      <c r="I105" s="49">
        <v>3131</v>
      </c>
      <c r="J105" s="49" t="s">
        <v>124</v>
      </c>
      <c r="K105" s="49">
        <v>1279</v>
      </c>
      <c r="L105" s="49">
        <v>5279</v>
      </c>
      <c r="M105" s="49">
        <v>2243</v>
      </c>
      <c r="N105" s="49">
        <v>2049</v>
      </c>
      <c r="O105" s="49">
        <v>514</v>
      </c>
      <c r="P105" s="49">
        <v>537</v>
      </c>
      <c r="Q105" s="49" t="s">
        <v>124</v>
      </c>
      <c r="R105" s="49" t="s">
        <v>124</v>
      </c>
      <c r="S105" s="49" t="s">
        <v>124</v>
      </c>
      <c r="T105" s="68">
        <v>2884</v>
      </c>
      <c r="U105" s="109">
        <f>SUM(T105/E105)*100</f>
        <v>10.562941801267261</v>
      </c>
      <c r="V105" s="46">
        <v>830</v>
      </c>
      <c r="W105" s="44">
        <f>SUM(V105/E105)*100</f>
        <v>3.0399589788667916</v>
      </c>
    </row>
    <row r="106" spans="1:25" ht="15" x14ac:dyDescent="0.2">
      <c r="A106" s="15" t="s">
        <v>111</v>
      </c>
      <c r="B106" s="57">
        <v>40</v>
      </c>
      <c r="C106" s="43">
        <v>40</v>
      </c>
      <c r="D106" s="44">
        <f t="shared" ref="D106" si="98">SUM(C106/B106)*100</f>
        <v>100</v>
      </c>
      <c r="E106" s="45">
        <f t="shared" si="92"/>
        <v>10809</v>
      </c>
      <c r="F106" s="46">
        <f t="shared" si="93"/>
        <v>10034</v>
      </c>
      <c r="G106" s="47">
        <f t="shared" ref="G106" si="99">SUM(F106/E106)*100</f>
        <v>92.830049033213058</v>
      </c>
      <c r="H106" s="49">
        <v>3627</v>
      </c>
      <c r="I106" s="49">
        <v>1277</v>
      </c>
      <c r="J106" s="49" t="s">
        <v>124</v>
      </c>
      <c r="K106" s="49">
        <v>3654</v>
      </c>
      <c r="L106" s="49">
        <v>765</v>
      </c>
      <c r="M106" s="49">
        <v>72</v>
      </c>
      <c r="N106" s="49">
        <v>225</v>
      </c>
      <c r="O106" s="49">
        <v>414</v>
      </c>
      <c r="P106" s="49" t="s">
        <v>124</v>
      </c>
      <c r="Q106" s="49" t="s">
        <v>124</v>
      </c>
      <c r="R106" s="49" t="s">
        <v>124</v>
      </c>
      <c r="S106" s="49" t="s">
        <v>124</v>
      </c>
      <c r="T106" s="49">
        <v>534</v>
      </c>
      <c r="U106" s="109">
        <f t="shared" ref="U106" si="100">SUM(T106/E106)*100</f>
        <v>4.9403275048570636</v>
      </c>
      <c r="V106" s="46">
        <v>241</v>
      </c>
      <c r="W106" s="44">
        <f t="shared" ref="W106" si="101">SUM(V106/E106)*100</f>
        <v>2.2296234619298732</v>
      </c>
    </row>
    <row r="107" spans="1:25" ht="15" x14ac:dyDescent="0.2">
      <c r="A107" s="15" t="s">
        <v>112</v>
      </c>
      <c r="B107" s="57">
        <v>47</v>
      </c>
      <c r="C107" s="43">
        <v>47</v>
      </c>
      <c r="D107" s="44">
        <f>SUM(C107/B107)*100</f>
        <v>100</v>
      </c>
      <c r="E107" s="45">
        <f t="shared" si="92"/>
        <v>10722</v>
      </c>
      <c r="F107" s="46">
        <f t="shared" si="93"/>
        <v>9315</v>
      </c>
      <c r="G107" s="47">
        <f>SUM(F107/E107)*100</f>
        <v>86.877448237269164</v>
      </c>
      <c r="H107" s="49">
        <v>2270</v>
      </c>
      <c r="I107" s="49">
        <v>831</v>
      </c>
      <c r="J107" s="49">
        <v>1432</v>
      </c>
      <c r="K107" s="49">
        <v>698</v>
      </c>
      <c r="L107" s="49">
        <v>514</v>
      </c>
      <c r="M107" s="49">
        <v>649</v>
      </c>
      <c r="N107" s="49">
        <v>387</v>
      </c>
      <c r="O107" s="49" t="s">
        <v>124</v>
      </c>
      <c r="P107" s="49" t="s">
        <v>124</v>
      </c>
      <c r="Q107" s="49">
        <v>2534</v>
      </c>
      <c r="R107" s="49" t="s">
        <v>124</v>
      </c>
      <c r="S107" s="49" t="s">
        <v>124</v>
      </c>
      <c r="T107" s="68">
        <v>1133</v>
      </c>
      <c r="U107" s="109">
        <f>SUM(T107/E107)*100</f>
        <v>10.567058384629734</v>
      </c>
      <c r="V107" s="46">
        <v>274</v>
      </c>
      <c r="W107" s="44">
        <f>SUM(V107/E107)*100</f>
        <v>2.5554933781011004</v>
      </c>
    </row>
    <row r="108" spans="1:25" ht="15" x14ac:dyDescent="0.2">
      <c r="A108" s="15" t="s">
        <v>113</v>
      </c>
      <c r="B108" s="57">
        <v>55</v>
      </c>
      <c r="C108" s="43">
        <v>55</v>
      </c>
      <c r="D108" s="44">
        <f>SUM(C108/B108)*100</f>
        <v>100</v>
      </c>
      <c r="E108" s="45">
        <f t="shared" si="92"/>
        <v>12689</v>
      </c>
      <c r="F108" s="46">
        <f t="shared" si="93"/>
        <v>11782</v>
      </c>
      <c r="G108" s="47">
        <f>SUM(F108/E108)*100</f>
        <v>92.852076601781079</v>
      </c>
      <c r="H108" s="49">
        <v>4787</v>
      </c>
      <c r="I108" s="49">
        <v>393</v>
      </c>
      <c r="J108" s="49" t="s">
        <v>124</v>
      </c>
      <c r="K108" s="49">
        <v>2580</v>
      </c>
      <c r="L108" s="49">
        <v>2651</v>
      </c>
      <c r="M108" s="49">
        <v>425</v>
      </c>
      <c r="N108" s="49">
        <v>946</v>
      </c>
      <c r="O108" s="49" t="s">
        <v>124</v>
      </c>
      <c r="P108" s="49" t="s">
        <v>124</v>
      </c>
      <c r="Q108" s="49" t="s">
        <v>124</v>
      </c>
      <c r="R108" s="49" t="s">
        <v>124</v>
      </c>
      <c r="S108" s="49" t="s">
        <v>124</v>
      </c>
      <c r="T108" s="49">
        <v>514</v>
      </c>
      <c r="U108" s="109">
        <f t="shared" ref="U108:U109" si="102">SUM(T108/E108)*100</f>
        <v>4.0507526203798561</v>
      </c>
      <c r="V108" s="46">
        <v>393</v>
      </c>
      <c r="W108" s="44">
        <f>SUM(V108/E108)*100</f>
        <v>3.0971707778390734</v>
      </c>
      <c r="Y108" s="1"/>
    </row>
    <row r="109" spans="1:25" ht="15" x14ac:dyDescent="0.2">
      <c r="A109" s="16" t="s">
        <v>114</v>
      </c>
      <c r="B109" s="57">
        <v>31</v>
      </c>
      <c r="C109" s="43">
        <v>31</v>
      </c>
      <c r="D109" s="44">
        <f t="shared" ref="D109" si="103">SUM(C109/B109)*100</f>
        <v>100</v>
      </c>
      <c r="E109" s="45">
        <f t="shared" si="92"/>
        <v>5199</v>
      </c>
      <c r="F109" s="46">
        <f t="shared" si="93"/>
        <v>4560</v>
      </c>
      <c r="G109" s="47">
        <f>SUM(F109/E109)*100</f>
        <v>87.709174841315644</v>
      </c>
      <c r="H109" s="49">
        <v>1509</v>
      </c>
      <c r="I109" s="49">
        <v>426</v>
      </c>
      <c r="J109" s="49" t="s">
        <v>124</v>
      </c>
      <c r="K109" s="49">
        <v>839</v>
      </c>
      <c r="L109" s="49">
        <v>221</v>
      </c>
      <c r="M109" s="49">
        <v>86</v>
      </c>
      <c r="N109" s="49">
        <v>1385</v>
      </c>
      <c r="O109" s="49" t="s">
        <v>124</v>
      </c>
      <c r="P109" s="49" t="s">
        <v>124</v>
      </c>
      <c r="Q109" s="49">
        <v>94</v>
      </c>
      <c r="R109" s="49" t="s">
        <v>124</v>
      </c>
      <c r="S109" s="49" t="s">
        <v>124</v>
      </c>
      <c r="T109" s="68">
        <v>458</v>
      </c>
      <c r="U109" s="109">
        <f t="shared" si="102"/>
        <v>8.8093864204654739</v>
      </c>
      <c r="V109" s="46">
        <v>181</v>
      </c>
      <c r="W109" s="44">
        <f t="shared" ref="W109" si="104">SUM(V109/E109)*100</f>
        <v>3.4814387382188881</v>
      </c>
    </row>
    <row r="110" spans="1:25" ht="15" x14ac:dyDescent="0.2">
      <c r="A110" s="16"/>
      <c r="B110" s="57"/>
      <c r="C110" s="43"/>
      <c r="D110" s="44"/>
      <c r="E110" s="45"/>
      <c r="F110" s="46"/>
      <c r="G110" s="47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68"/>
      <c r="U110" s="109"/>
      <c r="V110" s="46"/>
      <c r="W110" s="44"/>
    </row>
    <row r="111" spans="1:25" ht="15.75" x14ac:dyDescent="0.25">
      <c r="A111" s="19" t="s">
        <v>115</v>
      </c>
      <c r="B111" s="90">
        <f>SUM(B112:B116)</f>
        <v>947</v>
      </c>
      <c r="C111" s="95">
        <f>SUM(C112:C116)</f>
        <v>974</v>
      </c>
      <c r="D111" s="44">
        <f t="shared" ref="D111:D112" si="105">SUM(C111/B111)*100</f>
        <v>102.85110876451952</v>
      </c>
      <c r="E111" s="98">
        <f>SUM(E112:E116)</f>
        <v>330237</v>
      </c>
      <c r="F111" s="99">
        <f>SUM(F112:F116)</f>
        <v>318347</v>
      </c>
      <c r="G111" s="44">
        <f t="shared" ref="G111" si="106">SUM(F111/E111)*100</f>
        <v>96.399555470767964</v>
      </c>
      <c r="H111" s="100">
        <f>SUM(H112:H116)</f>
        <v>50523</v>
      </c>
      <c r="I111" s="100">
        <f t="shared" ref="I111:S111" si="107">SUM(I112:I116)</f>
        <v>28736</v>
      </c>
      <c r="J111" s="100">
        <f t="shared" si="107"/>
        <v>6645</v>
      </c>
      <c r="K111" s="100">
        <f t="shared" si="107"/>
        <v>34589</v>
      </c>
      <c r="L111" s="100">
        <f t="shared" si="107"/>
        <v>42122</v>
      </c>
      <c r="M111" s="100">
        <f t="shared" si="107"/>
        <v>6671</v>
      </c>
      <c r="N111" s="100">
        <f t="shared" si="107"/>
        <v>62105</v>
      </c>
      <c r="O111" s="100">
        <f t="shared" si="107"/>
        <v>5138</v>
      </c>
      <c r="P111" s="100">
        <f t="shared" si="107"/>
        <v>21386</v>
      </c>
      <c r="Q111" s="100">
        <f t="shared" si="107"/>
        <v>37528</v>
      </c>
      <c r="R111" s="100">
        <f t="shared" si="107"/>
        <v>10350</v>
      </c>
      <c r="S111" s="100">
        <f t="shared" si="107"/>
        <v>12554</v>
      </c>
      <c r="T111" s="100">
        <f>SUM(T112:T116)</f>
        <v>6756</v>
      </c>
      <c r="U111" s="109">
        <f>SUM(T111/E111)*100</f>
        <v>2.0458034684181361</v>
      </c>
      <c r="V111" s="94">
        <f t="shared" ref="V111" si="108">SUM(V112:V116)</f>
        <v>5134</v>
      </c>
      <c r="W111" s="44">
        <f>SUM(V111/E111)</f>
        <v>1.5546410608139003E-2</v>
      </c>
    </row>
    <row r="112" spans="1:25" ht="15" x14ac:dyDescent="0.2">
      <c r="A112" s="16" t="s">
        <v>116</v>
      </c>
      <c r="B112" s="57">
        <v>404</v>
      </c>
      <c r="C112" s="43">
        <v>404</v>
      </c>
      <c r="D112" s="44">
        <f t="shared" si="105"/>
        <v>100</v>
      </c>
      <c r="E112" s="45">
        <f t="shared" ref="E112" si="109">SUM(F112+V112+T112)</f>
        <v>143626</v>
      </c>
      <c r="F112" s="46">
        <f t="shared" ref="F112" si="110">SUM(H112:S112)</f>
        <v>138869</v>
      </c>
      <c r="G112" s="47">
        <f t="shared" ref="G112:G116" si="111">SUM(F112/E112)*100</f>
        <v>96.6879255845042</v>
      </c>
      <c r="H112" s="49">
        <v>18707</v>
      </c>
      <c r="I112" s="49">
        <v>12694</v>
      </c>
      <c r="J112" s="49">
        <v>1505</v>
      </c>
      <c r="K112" s="49">
        <v>17485</v>
      </c>
      <c r="L112" s="49">
        <v>9363</v>
      </c>
      <c r="M112" s="49">
        <v>1649</v>
      </c>
      <c r="N112" s="49">
        <v>23354</v>
      </c>
      <c r="O112" s="49">
        <v>2092</v>
      </c>
      <c r="P112" s="49">
        <v>10452</v>
      </c>
      <c r="Q112" s="49">
        <v>27119</v>
      </c>
      <c r="R112" s="49">
        <v>1895</v>
      </c>
      <c r="S112" s="49">
        <v>12554</v>
      </c>
      <c r="T112" s="68">
        <v>2583</v>
      </c>
      <c r="U112" s="109">
        <f>SUM(T112/E112)*100</f>
        <v>1.7984208987230725</v>
      </c>
      <c r="V112" s="46">
        <v>2174</v>
      </c>
      <c r="W112" s="44">
        <f>SUM(V112/E112)</f>
        <v>1.5136535167727292E-2</v>
      </c>
    </row>
    <row r="113" spans="1:23" ht="15" x14ac:dyDescent="0.2">
      <c r="A113" s="16" t="s">
        <v>117</v>
      </c>
      <c r="B113" s="57">
        <v>113</v>
      </c>
      <c r="C113" s="43">
        <v>113</v>
      </c>
      <c r="D113" s="44">
        <f t="shared" ref="D113:D116" si="112">SUM(C113/B113)*100</f>
        <v>100</v>
      </c>
      <c r="E113" s="45">
        <f t="shared" ref="E113:E116" si="113">SUM(F113+V113+T113)</f>
        <v>30360</v>
      </c>
      <c r="F113" s="46">
        <f t="shared" ref="F113:F116" si="114">SUM(H113:S113)</f>
        <v>28999</v>
      </c>
      <c r="G113" s="47">
        <f t="shared" si="111"/>
        <v>95.5171277997365</v>
      </c>
      <c r="H113" s="49">
        <v>1420</v>
      </c>
      <c r="I113" s="49">
        <v>8603</v>
      </c>
      <c r="J113" s="49">
        <v>256</v>
      </c>
      <c r="K113" s="49">
        <v>1437</v>
      </c>
      <c r="L113" s="49">
        <v>5940</v>
      </c>
      <c r="M113" s="49">
        <v>459</v>
      </c>
      <c r="N113" s="49">
        <v>7640</v>
      </c>
      <c r="O113" s="49">
        <v>1363</v>
      </c>
      <c r="P113" s="49" t="s">
        <v>124</v>
      </c>
      <c r="Q113" s="49">
        <v>734</v>
      </c>
      <c r="R113" s="49">
        <v>1147</v>
      </c>
      <c r="S113" s="49" t="s">
        <v>124</v>
      </c>
      <c r="T113" s="68">
        <v>893</v>
      </c>
      <c r="U113" s="109">
        <f t="shared" ref="U113:U116" si="115">SUM(T113/E113)*100</f>
        <v>2.9413702239789195</v>
      </c>
      <c r="V113" s="46">
        <v>468</v>
      </c>
      <c r="W113" s="44">
        <f t="shared" ref="W113:W116" si="116">SUM(V113/E113)*100</f>
        <v>1.541501976284585</v>
      </c>
    </row>
    <row r="114" spans="1:23" ht="15" x14ac:dyDescent="0.2">
      <c r="A114" s="16" t="s">
        <v>118</v>
      </c>
      <c r="B114" s="57">
        <v>57</v>
      </c>
      <c r="C114" s="43">
        <v>57</v>
      </c>
      <c r="D114" s="44">
        <f t="shared" si="112"/>
        <v>100</v>
      </c>
      <c r="E114" s="45">
        <f t="shared" si="113"/>
        <v>19375</v>
      </c>
      <c r="F114" s="46">
        <f t="shared" si="114"/>
        <v>18520</v>
      </c>
      <c r="G114" s="47">
        <f t="shared" si="111"/>
        <v>95.587096774193554</v>
      </c>
      <c r="H114" s="49">
        <v>1777</v>
      </c>
      <c r="I114" s="49">
        <v>754</v>
      </c>
      <c r="J114" s="49">
        <v>340</v>
      </c>
      <c r="K114" s="49">
        <v>1414</v>
      </c>
      <c r="L114" s="49">
        <v>2255</v>
      </c>
      <c r="M114" s="49">
        <v>897</v>
      </c>
      <c r="N114" s="49">
        <v>7236</v>
      </c>
      <c r="O114" s="49">
        <v>232</v>
      </c>
      <c r="P114" s="49">
        <v>833</v>
      </c>
      <c r="Q114" s="49">
        <v>615</v>
      </c>
      <c r="R114" s="49">
        <v>2167</v>
      </c>
      <c r="S114" s="49" t="s">
        <v>124</v>
      </c>
      <c r="T114" s="68">
        <v>521</v>
      </c>
      <c r="U114" s="109">
        <f t="shared" si="115"/>
        <v>2.6890322580645161</v>
      </c>
      <c r="V114" s="46">
        <v>334</v>
      </c>
      <c r="W114" s="44">
        <f t="shared" si="116"/>
        <v>1.7238709677419355</v>
      </c>
    </row>
    <row r="115" spans="1:23" ht="15" x14ac:dyDescent="0.2">
      <c r="A115" s="16" t="s">
        <v>119</v>
      </c>
      <c r="B115" s="57">
        <v>325</v>
      </c>
      <c r="C115" s="43">
        <v>352</v>
      </c>
      <c r="D115" s="44">
        <f>SUM(C115/B115)*100</f>
        <v>108.30769230769231</v>
      </c>
      <c r="E115" s="45">
        <f t="shared" si="113"/>
        <v>121305</v>
      </c>
      <c r="F115" s="46">
        <f t="shared" si="114"/>
        <v>116904</v>
      </c>
      <c r="G115" s="47">
        <f>SUM(F115/E115)*100</f>
        <v>96.371954989489311</v>
      </c>
      <c r="H115" s="49">
        <v>23415</v>
      </c>
      <c r="I115" s="49">
        <v>6685</v>
      </c>
      <c r="J115" s="49">
        <v>3049</v>
      </c>
      <c r="K115" s="49">
        <v>13873</v>
      </c>
      <c r="L115" s="49">
        <v>23317</v>
      </c>
      <c r="M115" s="49">
        <v>2692</v>
      </c>
      <c r="N115" s="49">
        <v>19811</v>
      </c>
      <c r="O115" s="49">
        <v>1327</v>
      </c>
      <c r="P115" s="49">
        <v>10101</v>
      </c>
      <c r="Q115" s="49">
        <v>8427</v>
      </c>
      <c r="R115" s="49">
        <v>4207</v>
      </c>
      <c r="S115" s="49" t="s">
        <v>124</v>
      </c>
      <c r="T115" s="68">
        <v>2424</v>
      </c>
      <c r="U115" s="109">
        <f t="shared" si="115"/>
        <v>1.9982688265116855</v>
      </c>
      <c r="V115" s="46">
        <v>1977</v>
      </c>
      <c r="W115" s="44">
        <f t="shared" si="116"/>
        <v>1.6297761839990106</v>
      </c>
    </row>
    <row r="116" spans="1:23" ht="15" x14ac:dyDescent="0.2">
      <c r="A116" s="16" t="s">
        <v>120</v>
      </c>
      <c r="B116" s="57">
        <v>48</v>
      </c>
      <c r="C116" s="43">
        <v>48</v>
      </c>
      <c r="D116" s="44">
        <f t="shared" si="112"/>
        <v>100</v>
      </c>
      <c r="E116" s="45">
        <f t="shared" si="113"/>
        <v>15571</v>
      </c>
      <c r="F116" s="46">
        <f t="shared" si="114"/>
        <v>15055</v>
      </c>
      <c r="G116" s="47">
        <f t="shared" si="111"/>
        <v>96.68614732515573</v>
      </c>
      <c r="H116" s="49">
        <v>5204</v>
      </c>
      <c r="I116" s="49" t="s">
        <v>124</v>
      </c>
      <c r="J116" s="49">
        <v>1495</v>
      </c>
      <c r="K116" s="49">
        <v>380</v>
      </c>
      <c r="L116" s="49">
        <v>1247</v>
      </c>
      <c r="M116" s="49">
        <v>974</v>
      </c>
      <c r="N116" s="49">
        <v>4064</v>
      </c>
      <c r="O116" s="49">
        <v>124</v>
      </c>
      <c r="P116" s="49" t="s">
        <v>124</v>
      </c>
      <c r="Q116" s="49">
        <v>633</v>
      </c>
      <c r="R116" s="49">
        <v>934</v>
      </c>
      <c r="S116" s="49" t="s">
        <v>124</v>
      </c>
      <c r="T116" s="68">
        <v>335</v>
      </c>
      <c r="U116" s="109">
        <f t="shared" si="115"/>
        <v>2.1514353606062553</v>
      </c>
      <c r="V116" s="46">
        <v>181</v>
      </c>
      <c r="W116" s="44">
        <f t="shared" si="116"/>
        <v>1.1624173142380065</v>
      </c>
    </row>
    <row r="117" spans="1:23" ht="13.5" thickBot="1" x14ac:dyDescent="0.25">
      <c r="A117" s="22"/>
      <c r="B117" s="35"/>
      <c r="C117" s="36"/>
      <c r="D117" s="37"/>
      <c r="E117" s="38"/>
      <c r="F117" s="39"/>
      <c r="G117" s="40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114"/>
      <c r="V117" s="39"/>
      <c r="W117" s="37"/>
    </row>
    <row r="118" spans="1:23" ht="12.75" x14ac:dyDescent="0.2">
      <c r="A118" s="11"/>
      <c r="B118" s="12"/>
      <c r="C118" s="12"/>
      <c r="D118" s="13"/>
      <c r="E118" s="14"/>
      <c r="F118" s="14"/>
      <c r="G118" s="13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3"/>
      <c r="V118" s="14"/>
      <c r="W118" s="13"/>
    </row>
    <row r="119" spans="1:23" ht="14.25" x14ac:dyDescent="0.2">
      <c r="A119" s="102" t="s">
        <v>121</v>
      </c>
      <c r="B119" s="12"/>
      <c r="C119" s="12"/>
      <c r="D119" s="13"/>
      <c r="E119" s="14"/>
      <c r="F119" s="14"/>
      <c r="G119" s="13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3"/>
      <c r="V119" s="14"/>
      <c r="W119" s="13"/>
    </row>
    <row r="120" spans="1:23" ht="14.25" x14ac:dyDescent="0.2">
      <c r="A120" s="102" t="s">
        <v>122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x14ac:dyDescent="0.2">
      <c r="A121" s="103" t="s">
        <v>123</v>
      </c>
    </row>
  </sheetData>
  <sheetProtection password="CADD" sheet="1" objects="1" scenarios="1"/>
  <mergeCells count="26">
    <mergeCell ref="A1:W1"/>
    <mergeCell ref="A2:W2"/>
    <mergeCell ref="A3:W3"/>
    <mergeCell ref="A4:W4"/>
    <mergeCell ref="L8:L9"/>
    <mergeCell ref="J8:J9"/>
    <mergeCell ref="T7:T9"/>
    <mergeCell ref="V7:V9"/>
    <mergeCell ref="Q8:Q9"/>
    <mergeCell ref="R8:R9"/>
    <mergeCell ref="F7:F9"/>
    <mergeCell ref="C8:C9"/>
    <mergeCell ref="A6:A9"/>
    <mergeCell ref="O8:O9"/>
    <mergeCell ref="S8:S9"/>
    <mergeCell ref="K8:K9"/>
    <mergeCell ref="B8:B9"/>
    <mergeCell ref="D8:D9"/>
    <mergeCell ref="P8:P9"/>
    <mergeCell ref="B6:D7"/>
    <mergeCell ref="F6:W6"/>
    <mergeCell ref="H7:S7"/>
    <mergeCell ref="M8:M9"/>
    <mergeCell ref="H8:H9"/>
    <mergeCell ref="I8:I9"/>
    <mergeCell ref="N8:N9"/>
  </mergeCells>
  <phoneticPr fontId="5" type="noConversion"/>
  <printOptions horizontalCentered="1" gridLinesSet="0"/>
  <pageMargins left="0.19685039370078741" right="0.19685039370078741" top="0.39370078740157483" bottom="0.39370078740157483" header="0.39370078740157483" footer="0.39370078740157483"/>
  <pageSetup paperSize="258" scale="65" firstPageNumber="23" orientation="landscape" useFirstPageNumber="1" r:id="rId1"/>
  <headerFooter alignWithMargins="0"/>
  <rowBreaks count="1" manualBreakCount="1">
    <brk id="50" max="16383" man="1"/>
  </rowBreaks>
  <ignoredErrors>
    <ignoredError sqref="U12 U117" formula="1"/>
    <ignoredError sqref="D11 G19:G25 D19:D25 D14:D17 U50:U56 G65 G100 D96:D100 G96 D88 D82 D74:F74 D65 G56 D56 D51 G27 D27 G11 U11 G13 U13:U35 U41:U48 U36:U40 G74 G35 D35 G82 G51 U57:U80 U81:U109" formula="1" unlockedFormula="1"/>
    <ignoredError sqref="C18:J18 C26:E26 C19 C82 T82 V13 V50:W51 W11:W25 C73:E73 G67:G68 C65 T81 T95 G103 C96 G97 E100 E99 E96 T96 C74 E65 C64:E64 C56 C55:E55 E56 C51 T50 C27 T27 E27 E15:F15 G12 G14 G15 G16:G17 T34 D28:E33 G28 G29 G33 G32 G30 E20:E25 G36 D36:E40 G39 G54 D58:E63 G60 D66:E72 D75:D80 G76:G77 D83:D87 D89:D94 G83:G90 D101:E109 E97:E98 E94:F94 D52:E54 E80 E75:E79 G31 G37 F31:F33 G41 G40 V26:W27 B50:B51 W41:W48 B18:B19 D41:E48 D49:E49 U49 W49 V35:W35 G38 G47 G45 G44 G43 G42 G48 G46 G52 G98 G53 D57:E57 G57 G63 G62 G58 G59 G61 G72 G71 G66 G70 G69 G75 G80 G79 G78 G92:G94 G91 G101 G102 G109 G107 G106 G105 G104 G108 T73 T64 T55 F64 F65 F73 T99 F101:F109 E82 T19 T13 T18 K18 T100 T74 B35:C35 T35 E35:F35 V64:W65 W56 V74:W74 V82:W82 V100:W100 F82 F97:F98 F99 F96 F100 E19 D13:E13 T26 F23:F25 F26 F19 F27 E51:F51 T51 T56 V56 T65 B13 B26:B27 B34 B55:B56 B64:B65 B73:B74 B81:B82 B95:B96 C99:C100 B99:B100 V18:V19 V34:W34 W28:W33 W36:W40 V55:W55 W52:W54 W57:W63 V73:W73 W66:W72 W75:W80 V81:W81 V95:W96 W83:W94 V99:W99 W97:W98 W101:W109 G26:P26 L18:P18 G99:P99 G55:P55 G64:P64 G73:P73 C34:P34 C50:P50 C95:P95 C81:P81 E17:F17 E16 F20:F21 G49 F56 E83:E93 F39:F40" unlockedFormula="1"/>
    <ignoredError sqref="F28:F29 F30 F22 F36:F38 F41:F46 F48 F47 F49 F52:F54 F57:F60 F61:F63 F66 F67:F71 F75:F79 F80 F83:F93" formulaRange="1" unlockedFormula="1"/>
    <ignoredError sqref="F72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ALCALDE</vt:lpstr>
      <vt:lpstr>ALCALDE!Títulos_a_imprimir</vt:lpstr>
      <vt:lpstr>Títulos_a_imprimir_IM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Gómez Gordón</dc:creator>
  <cp:keywords/>
  <dc:description/>
  <cp:lastModifiedBy>Gómez Gordon, Francisco</cp:lastModifiedBy>
  <cp:revision/>
  <dcterms:created xsi:type="dcterms:W3CDTF">2004-05-07T17:01:11Z</dcterms:created>
  <dcterms:modified xsi:type="dcterms:W3CDTF">2024-09-11T12:23:35Z</dcterms:modified>
  <cp:category/>
  <cp:contentStatus/>
</cp:coreProperties>
</file>