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omez\Documents\a EVENTOS ELECTORALES\Elección General 2024\Informe 2024\"/>
    </mc:Choice>
  </mc:AlternateContent>
  <bookViews>
    <workbookView xWindow="-120" yWindow="-120" windowWidth="29040" windowHeight="15720"/>
  </bookViews>
  <sheets>
    <sheet name="Diputado" sheetId="1" r:id="rId1"/>
    <sheet name="Uninominal" sheetId="7" r:id="rId2"/>
    <sheet name="Plurinominal" sheetId="8" r:id="rId3"/>
  </sheets>
  <definedNames>
    <definedName name="_xlnm.Print_Area" localSheetId="2">Plurinominal!#REF!</definedName>
    <definedName name="_xlnm.Print_Area" localSheetId="1">Uninominal!#REF!</definedName>
    <definedName name="_xlnm.Print_Area">Diputado!#REF!</definedName>
    <definedName name="Plurinomina" localSheetId="2">Plurinominal!#REF!</definedName>
    <definedName name="Plurinomina" localSheetId="1">Uninominal!#REF!</definedName>
    <definedName name="Plurinomina">Diputado!#REF!</definedName>
    <definedName name="_xlnm.Print_Titles" localSheetId="0">Diputado!$1:$11</definedName>
    <definedName name="_xlnm.Print_Titles" localSheetId="2">Plurinominal!$1:$11</definedName>
    <definedName name="_xlnm.Print_Titles" localSheetId="1">Uninominal!$1:$11</definedName>
    <definedName name="Títulos_a_imprimir_IM" localSheetId="2">Plurinominal!$3:$10</definedName>
    <definedName name="Títulos_a_imprimir_IM" localSheetId="1">Uninominal!$3:$10</definedName>
    <definedName name="Títulos_a_imprimir_IM">Diputado!$3:$10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7" l="1"/>
  <c r="T12" i="7"/>
  <c r="I12" i="7"/>
  <c r="J12" i="7"/>
  <c r="K12" i="7"/>
  <c r="L12" i="7"/>
  <c r="M12" i="7"/>
  <c r="N12" i="7"/>
  <c r="O12" i="7"/>
  <c r="P12" i="7"/>
  <c r="Q12" i="7"/>
  <c r="R12" i="7"/>
  <c r="S12" i="7"/>
  <c r="H12" i="7"/>
  <c r="F12" i="7"/>
  <c r="E12" i="7"/>
  <c r="C12" i="7"/>
  <c r="B12" i="7"/>
  <c r="V12" i="8"/>
  <c r="I12" i="8"/>
  <c r="J12" i="8"/>
  <c r="K12" i="8"/>
  <c r="L12" i="8"/>
  <c r="M12" i="8"/>
  <c r="N12" i="8"/>
  <c r="O12" i="8"/>
  <c r="P12" i="8"/>
  <c r="Q12" i="8"/>
  <c r="R12" i="8"/>
  <c r="S12" i="8"/>
  <c r="T12" i="8"/>
  <c r="H12" i="8"/>
  <c r="F12" i="8"/>
  <c r="E12" i="8"/>
  <c r="C12" i="8"/>
  <c r="B12" i="8"/>
  <c r="F39" i="8"/>
  <c r="D39" i="8"/>
  <c r="F38" i="8"/>
  <c r="E38" i="8"/>
  <c r="W38" i="8" s="1"/>
  <c r="D38" i="8"/>
  <c r="V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C37" i="8"/>
  <c r="B37" i="8"/>
  <c r="F35" i="8"/>
  <c r="E35" i="8"/>
  <c r="D35" i="8"/>
  <c r="V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C34" i="8"/>
  <c r="B34" i="8"/>
  <c r="W32" i="8"/>
  <c r="U32" i="8"/>
  <c r="G32" i="8"/>
  <c r="D32" i="8"/>
  <c r="F31" i="8"/>
  <c r="D31" i="8"/>
  <c r="F30" i="8"/>
  <c r="E30" i="8" s="1"/>
  <c r="U30" i="8" s="1"/>
  <c r="D30" i="8"/>
  <c r="F29" i="8"/>
  <c r="E29" i="8" s="1"/>
  <c r="W29" i="8" s="1"/>
  <c r="D29" i="8"/>
  <c r="F28" i="8"/>
  <c r="E28" i="8" s="1"/>
  <c r="D28" i="8"/>
  <c r="V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C27" i="8"/>
  <c r="B27" i="8"/>
  <c r="D27" i="8" s="1"/>
  <c r="F25" i="8"/>
  <c r="E25" i="8" s="1"/>
  <c r="U25" i="8" s="1"/>
  <c r="D25" i="8"/>
  <c r="W24" i="8"/>
  <c r="U24" i="8"/>
  <c r="G24" i="8"/>
  <c r="D24" i="8"/>
  <c r="V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C23" i="8"/>
  <c r="B23" i="8"/>
  <c r="F21" i="8"/>
  <c r="F20" i="8" s="1"/>
  <c r="E21" i="8"/>
  <c r="D21" i="8"/>
  <c r="V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C20" i="8"/>
  <c r="B20" i="8"/>
  <c r="F18" i="8"/>
  <c r="E18" i="8"/>
  <c r="U18" i="8" s="1"/>
  <c r="D18" i="8"/>
  <c r="V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C17" i="8"/>
  <c r="B17" i="8"/>
  <c r="F15" i="8"/>
  <c r="E15" i="8" s="1"/>
  <c r="U15" i="8" s="1"/>
  <c r="D15" i="8"/>
  <c r="V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C14" i="8"/>
  <c r="B14" i="8"/>
  <c r="F60" i="7"/>
  <c r="E60" i="7"/>
  <c r="W60" i="7" s="1"/>
  <c r="D60" i="7"/>
  <c r="F59" i="7"/>
  <c r="E59" i="7" s="1"/>
  <c r="U59" i="7" s="1"/>
  <c r="D59" i="7"/>
  <c r="V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C58" i="7"/>
  <c r="B58" i="7"/>
  <c r="F56" i="7"/>
  <c r="E56" i="7"/>
  <c r="D56" i="7"/>
  <c r="F55" i="7"/>
  <c r="E55" i="7" s="1"/>
  <c r="W55" i="7" s="1"/>
  <c r="D55" i="7"/>
  <c r="W54" i="7"/>
  <c r="U54" i="7"/>
  <c r="F54" i="7"/>
  <c r="G54" i="7" s="1"/>
  <c r="D54" i="7"/>
  <c r="V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C53" i="7"/>
  <c r="B53" i="7"/>
  <c r="F51" i="7"/>
  <c r="E51" i="7" s="1"/>
  <c r="W51" i="7" s="1"/>
  <c r="D51" i="7"/>
  <c r="F50" i="7"/>
  <c r="E50" i="7" s="1"/>
  <c r="D50" i="7"/>
  <c r="V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C49" i="7"/>
  <c r="B49" i="7"/>
  <c r="F47" i="7"/>
  <c r="E47" i="7" s="1"/>
  <c r="D47" i="7"/>
  <c r="F46" i="7"/>
  <c r="E46" i="7" s="1"/>
  <c r="W46" i="7" s="1"/>
  <c r="D46" i="7"/>
  <c r="F45" i="7"/>
  <c r="E45" i="7"/>
  <c r="W45" i="7" s="1"/>
  <c r="D45" i="7"/>
  <c r="V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C44" i="7"/>
  <c r="B44" i="7"/>
  <c r="W42" i="7"/>
  <c r="U42" i="7"/>
  <c r="F42" i="7"/>
  <c r="G42" i="7" s="1"/>
  <c r="D42" i="7"/>
  <c r="V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C41" i="7"/>
  <c r="B41" i="7"/>
  <c r="F39" i="7"/>
  <c r="E39" i="7"/>
  <c r="W39" i="7" s="1"/>
  <c r="D39" i="7"/>
  <c r="F38" i="7"/>
  <c r="E38" i="7"/>
  <c r="W38" i="7" s="1"/>
  <c r="D38" i="7"/>
  <c r="V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C37" i="7"/>
  <c r="B37" i="7"/>
  <c r="F35" i="7"/>
  <c r="E35" i="7"/>
  <c r="W35" i="7" s="1"/>
  <c r="D35" i="7"/>
  <c r="F34" i="7"/>
  <c r="E34" i="7" s="1"/>
  <c r="G34" i="7" s="1"/>
  <c r="D34" i="7"/>
  <c r="F33" i="7"/>
  <c r="E33" i="7"/>
  <c r="U33" i="7" s="1"/>
  <c r="D33" i="7"/>
  <c r="V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C32" i="7"/>
  <c r="B32" i="7"/>
  <c r="F30" i="7"/>
  <c r="E30" i="7"/>
  <c r="W30" i="7" s="1"/>
  <c r="D30" i="7"/>
  <c r="F29" i="7"/>
  <c r="E29" i="7"/>
  <c r="U29" i="7" s="1"/>
  <c r="D29" i="7"/>
  <c r="V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C28" i="7"/>
  <c r="B28" i="7"/>
  <c r="W26" i="7"/>
  <c r="U26" i="7"/>
  <c r="G26" i="7"/>
  <c r="D26" i="7"/>
  <c r="F25" i="7"/>
  <c r="E25" i="7"/>
  <c r="G25" i="7" s="1"/>
  <c r="D25" i="7"/>
  <c r="F24" i="7"/>
  <c r="E24" i="7" s="1"/>
  <c r="U24" i="7" s="1"/>
  <c r="D24" i="7"/>
  <c r="F23" i="7"/>
  <c r="E23" i="7"/>
  <c r="U23" i="7" s="1"/>
  <c r="D23" i="7"/>
  <c r="V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C22" i="7"/>
  <c r="B22" i="7"/>
  <c r="F20" i="7"/>
  <c r="D20" i="7"/>
  <c r="V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C19" i="7"/>
  <c r="B19" i="7"/>
  <c r="F17" i="7"/>
  <c r="E17" i="7"/>
  <c r="W17" i="7" s="1"/>
  <c r="D17" i="7"/>
  <c r="F16" i="7"/>
  <c r="E16" i="7"/>
  <c r="U16" i="7" s="1"/>
  <c r="D16" i="7"/>
  <c r="F15" i="7"/>
  <c r="E15" i="7" s="1"/>
  <c r="G15" i="7" s="1"/>
  <c r="D15" i="7"/>
  <c r="V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C14" i="7"/>
  <c r="B14" i="7"/>
  <c r="G38" i="7" l="1"/>
  <c r="G39" i="7"/>
  <c r="D37" i="7"/>
  <c r="G17" i="7"/>
  <c r="D22" i="7"/>
  <c r="D41" i="7"/>
  <c r="W24" i="7"/>
  <c r="W32" i="7"/>
  <c r="W25" i="7"/>
  <c r="G29" i="7"/>
  <c r="E37" i="7"/>
  <c r="U37" i="7" s="1"/>
  <c r="F37" i="7"/>
  <c r="D19" i="7"/>
  <c r="G24" i="7"/>
  <c r="U25" i="7"/>
  <c r="G45" i="7"/>
  <c r="W29" i="7"/>
  <c r="G33" i="7"/>
  <c r="U45" i="7"/>
  <c r="W33" i="7"/>
  <c r="G30" i="7"/>
  <c r="D44" i="7"/>
  <c r="D28" i="7"/>
  <c r="G46" i="7"/>
  <c r="G51" i="7"/>
  <c r="G55" i="7"/>
  <c r="G59" i="7"/>
  <c r="E28" i="7"/>
  <c r="W28" i="7" s="1"/>
  <c r="D32" i="7"/>
  <c r="U34" i="7"/>
  <c r="W59" i="7"/>
  <c r="D14" i="7"/>
  <c r="U15" i="7"/>
  <c r="F28" i="7"/>
  <c r="E32" i="7"/>
  <c r="U32" i="7" s="1"/>
  <c r="W34" i="7"/>
  <c r="D53" i="7"/>
  <c r="E53" i="7"/>
  <c r="W53" i="7" s="1"/>
  <c r="E14" i="7"/>
  <c r="U14" i="7" s="1"/>
  <c r="W15" i="7"/>
  <c r="F32" i="7"/>
  <c r="G32" i="7" s="1"/>
  <c r="F53" i="7"/>
  <c r="G53" i="7" s="1"/>
  <c r="F14" i="7"/>
  <c r="G14" i="7" s="1"/>
  <c r="F19" i="7"/>
  <c r="U38" i="7"/>
  <c r="D49" i="7"/>
  <c r="G60" i="7"/>
  <c r="G35" i="7"/>
  <c r="F49" i="7"/>
  <c r="D58" i="7"/>
  <c r="G16" i="7"/>
  <c r="E20" i="7"/>
  <c r="W20" i="7" s="1"/>
  <c r="G23" i="7"/>
  <c r="E34" i="8"/>
  <c r="U34" i="8" s="1"/>
  <c r="F37" i="8"/>
  <c r="G18" i="8"/>
  <c r="F27" i="8"/>
  <c r="D34" i="8"/>
  <c r="G25" i="8"/>
  <c r="G29" i="8"/>
  <c r="G35" i="8"/>
  <c r="D20" i="8"/>
  <c r="G15" i="8"/>
  <c r="D17" i="8"/>
  <c r="G30" i="8"/>
  <c r="D23" i="8"/>
  <c r="D14" i="8"/>
  <c r="D37" i="8"/>
  <c r="G28" i="8"/>
  <c r="E23" i="8"/>
  <c r="U23" i="8" s="1"/>
  <c r="G38" i="8"/>
  <c r="U38" i="8"/>
  <c r="U35" i="8"/>
  <c r="W35" i="8"/>
  <c r="F34" i="8"/>
  <c r="U29" i="8"/>
  <c r="W25" i="8"/>
  <c r="W30" i="8"/>
  <c r="E14" i="8"/>
  <c r="W15" i="8"/>
  <c r="G21" i="8"/>
  <c r="F14" i="8"/>
  <c r="U21" i="8"/>
  <c r="E31" i="8"/>
  <c r="E39" i="8"/>
  <c r="G39" i="8" s="1"/>
  <c r="E17" i="8"/>
  <c r="U17" i="8" s="1"/>
  <c r="W18" i="8"/>
  <c r="E20" i="8"/>
  <c r="W21" i="8"/>
  <c r="U28" i="8"/>
  <c r="W28" i="8"/>
  <c r="F23" i="8"/>
  <c r="F17" i="8"/>
  <c r="W50" i="7"/>
  <c r="E49" i="7"/>
  <c r="W49" i="7" s="1"/>
  <c r="U50" i="7"/>
  <c r="G50" i="7"/>
  <c r="W47" i="7"/>
  <c r="U47" i="7"/>
  <c r="E41" i="7"/>
  <c r="U41" i="7" s="1"/>
  <c r="F41" i="7"/>
  <c r="G41" i="7" s="1"/>
  <c r="U56" i="7"/>
  <c r="G47" i="7"/>
  <c r="G56" i="7"/>
  <c r="W56" i="7"/>
  <c r="E22" i="7"/>
  <c r="U22" i="7" s="1"/>
  <c r="F22" i="7"/>
  <c r="G22" i="7" s="1"/>
  <c r="F58" i="7"/>
  <c r="E44" i="7"/>
  <c r="U44" i="7" s="1"/>
  <c r="W16" i="7"/>
  <c r="W23" i="7"/>
  <c r="F44" i="7"/>
  <c r="U35" i="7"/>
  <c r="U51" i="7"/>
  <c r="U17" i="7"/>
  <c r="U30" i="7"/>
  <c r="U60" i="7"/>
  <c r="U46" i="7"/>
  <c r="U39" i="7"/>
  <c r="U55" i="7"/>
  <c r="F63" i="1"/>
  <c r="D49" i="1"/>
  <c r="E51" i="1"/>
  <c r="E52" i="1"/>
  <c r="B14" i="1"/>
  <c r="B17" i="1"/>
  <c r="B23" i="1"/>
  <c r="B27" i="1"/>
  <c r="B35" i="1"/>
  <c r="B44" i="1"/>
  <c r="B48" i="1"/>
  <c r="B56" i="1"/>
  <c r="B62" i="1"/>
  <c r="B66" i="1"/>
  <c r="B71" i="1"/>
  <c r="W37" i="7" l="1"/>
  <c r="G37" i="7"/>
  <c r="G49" i="7"/>
  <c r="D12" i="7"/>
  <c r="W41" i="7"/>
  <c r="E19" i="7"/>
  <c r="U28" i="7"/>
  <c r="G20" i="7"/>
  <c r="U20" i="7"/>
  <c r="W14" i="7"/>
  <c r="G28" i="7"/>
  <c r="U53" i="7"/>
  <c r="G44" i="7"/>
  <c r="U49" i="7"/>
  <c r="G34" i="8"/>
  <c r="W34" i="8"/>
  <c r="W23" i="8"/>
  <c r="W17" i="8"/>
  <c r="G17" i="8"/>
  <c r="G23" i="8"/>
  <c r="D12" i="8"/>
  <c r="U20" i="8"/>
  <c r="W20" i="8"/>
  <c r="G20" i="8"/>
  <c r="W31" i="8"/>
  <c r="U31" i="8"/>
  <c r="G14" i="8"/>
  <c r="W14" i="8"/>
  <c r="E27" i="8"/>
  <c r="W39" i="8"/>
  <c r="U39" i="8"/>
  <c r="E37" i="8"/>
  <c r="G31" i="8"/>
  <c r="U14" i="8"/>
  <c r="G19" i="7"/>
  <c r="W44" i="7"/>
  <c r="E58" i="7"/>
  <c r="W22" i="7"/>
  <c r="F15" i="1"/>
  <c r="E15" i="1" s="1"/>
  <c r="E14" i="1" s="1"/>
  <c r="Q14" i="1"/>
  <c r="R14" i="1"/>
  <c r="S14" i="1"/>
  <c r="Q17" i="1"/>
  <c r="R17" i="1"/>
  <c r="S17" i="1"/>
  <c r="Q23" i="1"/>
  <c r="R23" i="1"/>
  <c r="S23" i="1"/>
  <c r="Q27" i="1"/>
  <c r="R27" i="1"/>
  <c r="S27" i="1"/>
  <c r="Q35" i="1"/>
  <c r="R35" i="1"/>
  <c r="S35" i="1"/>
  <c r="Q39" i="1"/>
  <c r="R39" i="1"/>
  <c r="S39" i="1"/>
  <c r="Q44" i="1"/>
  <c r="R44" i="1"/>
  <c r="S44" i="1"/>
  <c r="Q48" i="1"/>
  <c r="R48" i="1"/>
  <c r="S48" i="1"/>
  <c r="Q71" i="1"/>
  <c r="R71" i="1"/>
  <c r="S71" i="1"/>
  <c r="Q56" i="1"/>
  <c r="R56" i="1"/>
  <c r="S56" i="1"/>
  <c r="Q62" i="1"/>
  <c r="R62" i="1"/>
  <c r="S62" i="1"/>
  <c r="Q66" i="1"/>
  <c r="R66" i="1"/>
  <c r="S66" i="1"/>
  <c r="F42" i="1"/>
  <c r="E42" i="1" s="1"/>
  <c r="T66" i="1"/>
  <c r="H66" i="1"/>
  <c r="F68" i="1"/>
  <c r="E68" i="1" s="1"/>
  <c r="F69" i="1"/>
  <c r="E69" i="1" s="1"/>
  <c r="F67" i="1"/>
  <c r="F75" i="1"/>
  <c r="E75" i="1" s="1"/>
  <c r="F74" i="1"/>
  <c r="E74" i="1" s="1"/>
  <c r="F73" i="1"/>
  <c r="E73" i="1" s="1"/>
  <c r="H62" i="1"/>
  <c r="H71" i="1"/>
  <c r="H48" i="1"/>
  <c r="H44" i="1"/>
  <c r="H39" i="1"/>
  <c r="H35" i="1"/>
  <c r="H27" i="1"/>
  <c r="H23" i="1"/>
  <c r="H17" i="1"/>
  <c r="H14" i="1"/>
  <c r="F50" i="1"/>
  <c r="E50" i="1" s="1"/>
  <c r="F51" i="1"/>
  <c r="F52" i="1"/>
  <c r="F53" i="1"/>
  <c r="E53" i="1" s="1"/>
  <c r="F49" i="1"/>
  <c r="F48" i="1" s="1"/>
  <c r="F45" i="1"/>
  <c r="E45" i="1" s="1"/>
  <c r="F41" i="1"/>
  <c r="E41" i="1" s="1"/>
  <c r="F40" i="1"/>
  <c r="E40" i="1" s="1"/>
  <c r="F37" i="1"/>
  <c r="E37" i="1" s="1"/>
  <c r="F36" i="1"/>
  <c r="E36" i="1" s="1"/>
  <c r="F29" i="1"/>
  <c r="E29" i="1" s="1"/>
  <c r="F30" i="1"/>
  <c r="E30" i="1" s="1"/>
  <c r="F31" i="1"/>
  <c r="E31" i="1" s="1"/>
  <c r="F32" i="1"/>
  <c r="E32" i="1" s="1"/>
  <c r="F25" i="1"/>
  <c r="E25" i="1" s="1"/>
  <c r="F21" i="1"/>
  <c r="E21" i="1" s="1"/>
  <c r="F18" i="1"/>
  <c r="E18" i="1" s="1"/>
  <c r="G12" i="7" l="1"/>
  <c r="U19" i="7"/>
  <c r="W19" i="7"/>
  <c r="U37" i="8"/>
  <c r="G37" i="8"/>
  <c r="W37" i="8"/>
  <c r="U27" i="8"/>
  <c r="G27" i="8"/>
  <c r="W27" i="8"/>
  <c r="G12" i="8"/>
  <c r="W12" i="7"/>
  <c r="U12" i="7"/>
  <c r="U58" i="7"/>
  <c r="W58" i="7"/>
  <c r="G58" i="7"/>
  <c r="R12" i="1"/>
  <c r="S12" i="1"/>
  <c r="Q12" i="1"/>
  <c r="E66" i="1"/>
  <c r="F14" i="1"/>
  <c r="F27" i="1"/>
  <c r="F66" i="1"/>
  <c r="F39" i="1"/>
  <c r="F35" i="1"/>
  <c r="W12" i="8" l="1"/>
  <c r="U12" i="8"/>
  <c r="F19" i="1"/>
  <c r="E19" i="1" s="1"/>
  <c r="F20" i="1"/>
  <c r="E20" i="1" s="1"/>
  <c r="F17" i="1" l="1"/>
  <c r="G67" i="1"/>
  <c r="D67" i="1"/>
  <c r="W67" i="1" l="1"/>
  <c r="U67" i="1"/>
  <c r="G69" i="1" l="1"/>
  <c r="D69" i="1"/>
  <c r="F60" i="1"/>
  <c r="D60" i="1"/>
  <c r="F59" i="1"/>
  <c r="E59" i="1" s="1"/>
  <c r="D59" i="1"/>
  <c r="F58" i="1"/>
  <c r="E58" i="1" s="1"/>
  <c r="D58" i="1"/>
  <c r="F57" i="1"/>
  <c r="D57" i="1"/>
  <c r="E60" i="1" l="1"/>
  <c r="G60" i="1" s="1"/>
  <c r="E57" i="1"/>
  <c r="G57" i="1" s="1"/>
  <c r="F56" i="1"/>
  <c r="W69" i="1"/>
  <c r="U69" i="1"/>
  <c r="G58" i="1"/>
  <c r="U58" i="1"/>
  <c r="W58" i="1"/>
  <c r="W59" i="1"/>
  <c r="G59" i="1"/>
  <c r="U59" i="1"/>
  <c r="U60" i="1" l="1"/>
  <c r="W60" i="1"/>
  <c r="U57" i="1"/>
  <c r="W57" i="1"/>
  <c r="D54" i="1"/>
  <c r="W53" i="1"/>
  <c r="U53" i="1"/>
  <c r="G53" i="1"/>
  <c r="D53" i="1"/>
  <c r="W21" i="1"/>
  <c r="U21" i="1"/>
  <c r="G21" i="1"/>
  <c r="D21" i="1"/>
  <c r="W20" i="1"/>
  <c r="U20" i="1"/>
  <c r="G20" i="1"/>
  <c r="D20" i="1"/>
  <c r="W19" i="1"/>
  <c r="U19" i="1"/>
  <c r="G19" i="1"/>
  <c r="D19" i="1"/>
  <c r="D18" i="1"/>
  <c r="W68" i="1"/>
  <c r="U68" i="1"/>
  <c r="G68" i="1"/>
  <c r="D68" i="1"/>
  <c r="W33" i="1"/>
  <c r="U33" i="1"/>
  <c r="G33" i="1"/>
  <c r="D33" i="1"/>
  <c r="W32" i="1"/>
  <c r="U32" i="1"/>
  <c r="G32" i="1"/>
  <c r="D32" i="1"/>
  <c r="W31" i="1"/>
  <c r="U31" i="1"/>
  <c r="G31" i="1"/>
  <c r="D31" i="1"/>
  <c r="W30" i="1"/>
  <c r="U30" i="1"/>
  <c r="G30" i="1"/>
  <c r="D30" i="1"/>
  <c r="W29" i="1"/>
  <c r="U29" i="1"/>
  <c r="G29" i="1"/>
  <c r="D29" i="1"/>
  <c r="W28" i="1"/>
  <c r="U28" i="1"/>
  <c r="G28" i="1"/>
  <c r="D28" i="1"/>
  <c r="G54" i="1" l="1"/>
  <c r="U54" i="1"/>
  <c r="W54" i="1"/>
  <c r="G49" i="1"/>
  <c r="U49" i="1"/>
  <c r="W49" i="1"/>
  <c r="U18" i="1"/>
  <c r="W18" i="1"/>
  <c r="G18" i="1"/>
  <c r="W75" i="1"/>
  <c r="U75" i="1"/>
  <c r="G75" i="1"/>
  <c r="D75" i="1"/>
  <c r="G74" i="1"/>
  <c r="D74" i="1"/>
  <c r="W73" i="1"/>
  <c r="U73" i="1"/>
  <c r="G73" i="1"/>
  <c r="D73" i="1"/>
  <c r="W74" i="1" l="1"/>
  <c r="U74" i="1"/>
  <c r="F46" i="1"/>
  <c r="E46" i="1" s="1"/>
  <c r="D46" i="1"/>
  <c r="D45" i="1"/>
  <c r="U46" i="1" l="1"/>
  <c r="F44" i="1"/>
  <c r="G45" i="1"/>
  <c r="U45" i="1"/>
  <c r="W45" i="1"/>
  <c r="W46" i="1" l="1"/>
  <c r="G46" i="1"/>
  <c r="F64" i="1"/>
  <c r="D64" i="1"/>
  <c r="D63" i="1"/>
  <c r="E64" i="1" l="1"/>
  <c r="G64" i="1" s="1"/>
  <c r="E63" i="1"/>
  <c r="W63" i="1" s="1"/>
  <c r="F62" i="1"/>
  <c r="U64" i="1" l="1"/>
  <c r="W64" i="1"/>
  <c r="G63" i="1"/>
  <c r="U63" i="1"/>
  <c r="F72" i="1"/>
  <c r="E72" i="1" s="1"/>
  <c r="D72" i="1"/>
  <c r="F71" i="1" l="1"/>
  <c r="G72" i="1"/>
  <c r="D37" i="1"/>
  <c r="W36" i="1"/>
  <c r="U36" i="1"/>
  <c r="G36" i="1"/>
  <c r="D36" i="1"/>
  <c r="U72" i="1" l="1"/>
  <c r="W72" i="1"/>
  <c r="G37" i="1"/>
  <c r="U37" i="1"/>
  <c r="W37" i="1"/>
  <c r="W42" i="1" l="1"/>
  <c r="U42" i="1"/>
  <c r="G42" i="1"/>
  <c r="D42" i="1"/>
  <c r="W41" i="1"/>
  <c r="U41" i="1"/>
  <c r="G41" i="1"/>
  <c r="D41" i="1"/>
  <c r="W40" i="1"/>
  <c r="U40" i="1"/>
  <c r="G40" i="1"/>
  <c r="D40" i="1"/>
  <c r="V71" i="1"/>
  <c r="T71" i="1"/>
  <c r="P71" i="1"/>
  <c r="O71" i="1"/>
  <c r="N71" i="1"/>
  <c r="M71" i="1"/>
  <c r="L71" i="1"/>
  <c r="K71" i="1"/>
  <c r="J71" i="1"/>
  <c r="I71" i="1"/>
  <c r="C71" i="1"/>
  <c r="N14" i="1"/>
  <c r="N17" i="1"/>
  <c r="N23" i="1"/>
  <c r="N27" i="1"/>
  <c r="N35" i="1"/>
  <c r="N39" i="1"/>
  <c r="N44" i="1"/>
  <c r="N48" i="1"/>
  <c r="N56" i="1"/>
  <c r="N62" i="1"/>
  <c r="N66" i="1"/>
  <c r="V14" i="1"/>
  <c r="N12" i="1" l="1"/>
  <c r="D71" i="1"/>
  <c r="E71" i="1"/>
  <c r="V27" i="1"/>
  <c r="J27" i="1"/>
  <c r="K27" i="1"/>
  <c r="L27" i="1"/>
  <c r="M27" i="1"/>
  <c r="O27" i="1"/>
  <c r="P27" i="1"/>
  <c r="T27" i="1"/>
  <c r="I27" i="1"/>
  <c r="C27" i="1"/>
  <c r="W25" i="1"/>
  <c r="D15" i="1"/>
  <c r="T14" i="1"/>
  <c r="P14" i="1"/>
  <c r="O14" i="1"/>
  <c r="M14" i="1"/>
  <c r="L14" i="1"/>
  <c r="K14" i="1"/>
  <c r="J14" i="1"/>
  <c r="I14" i="1"/>
  <c r="C14" i="1"/>
  <c r="V56" i="1"/>
  <c r="T56" i="1"/>
  <c r="P56" i="1"/>
  <c r="O56" i="1"/>
  <c r="M56" i="1"/>
  <c r="L56" i="1"/>
  <c r="K56" i="1"/>
  <c r="J56" i="1"/>
  <c r="I56" i="1"/>
  <c r="H56" i="1"/>
  <c r="H12" i="1" s="1"/>
  <c r="C56" i="1"/>
  <c r="U50" i="1"/>
  <c r="D50" i="1"/>
  <c r="W52" i="1"/>
  <c r="D52" i="1"/>
  <c r="D51" i="1"/>
  <c r="V48" i="1"/>
  <c r="T48" i="1"/>
  <c r="P48" i="1"/>
  <c r="O48" i="1"/>
  <c r="M48" i="1"/>
  <c r="L48" i="1"/>
  <c r="K48" i="1"/>
  <c r="J48" i="1"/>
  <c r="I48" i="1"/>
  <c r="C48" i="1"/>
  <c r="V44" i="1"/>
  <c r="T44" i="1"/>
  <c r="P44" i="1"/>
  <c r="O44" i="1"/>
  <c r="M44" i="1"/>
  <c r="L44" i="1"/>
  <c r="K44" i="1"/>
  <c r="J44" i="1"/>
  <c r="I44" i="1"/>
  <c r="C44" i="1"/>
  <c r="V39" i="1"/>
  <c r="T39" i="1"/>
  <c r="P39" i="1"/>
  <c r="O39" i="1"/>
  <c r="M39" i="1"/>
  <c r="L39" i="1"/>
  <c r="K39" i="1"/>
  <c r="J39" i="1"/>
  <c r="I39" i="1"/>
  <c r="C39" i="1"/>
  <c r="B39" i="1"/>
  <c r="B12" i="1" s="1"/>
  <c r="V35" i="1"/>
  <c r="T35" i="1"/>
  <c r="P35" i="1"/>
  <c r="O35" i="1"/>
  <c r="M35" i="1"/>
  <c r="L35" i="1"/>
  <c r="K35" i="1"/>
  <c r="J35" i="1"/>
  <c r="I35" i="1"/>
  <c r="C35" i="1"/>
  <c r="D25" i="1"/>
  <c r="F24" i="1"/>
  <c r="E24" i="1" s="1"/>
  <c r="D24" i="1"/>
  <c r="V23" i="1"/>
  <c r="T23" i="1"/>
  <c r="P23" i="1"/>
  <c r="O23" i="1"/>
  <c r="M23" i="1"/>
  <c r="L23" i="1"/>
  <c r="K23" i="1"/>
  <c r="J23" i="1"/>
  <c r="I23" i="1"/>
  <c r="C23" i="1"/>
  <c r="V17" i="1"/>
  <c r="T17" i="1"/>
  <c r="P17" i="1"/>
  <c r="O17" i="1"/>
  <c r="M17" i="1"/>
  <c r="L17" i="1"/>
  <c r="K17" i="1"/>
  <c r="J17" i="1"/>
  <c r="I17" i="1"/>
  <c r="C17" i="1"/>
  <c r="O62" i="1"/>
  <c r="O66" i="1"/>
  <c r="P62" i="1"/>
  <c r="P66" i="1"/>
  <c r="V62" i="1"/>
  <c r="V66" i="1"/>
  <c r="T62" i="1"/>
  <c r="I62" i="1"/>
  <c r="I66" i="1"/>
  <c r="J62" i="1"/>
  <c r="J66" i="1"/>
  <c r="K62" i="1"/>
  <c r="K66" i="1"/>
  <c r="L62" i="1"/>
  <c r="L66" i="1"/>
  <c r="M62" i="1"/>
  <c r="M66" i="1"/>
  <c r="C62" i="1"/>
  <c r="C66" i="1"/>
  <c r="W15" i="1"/>
  <c r="U15" i="1"/>
  <c r="V12" i="1" l="1"/>
  <c r="P12" i="1"/>
  <c r="T12" i="1"/>
  <c r="O12" i="1"/>
  <c r="U24" i="1"/>
  <c r="F23" i="1"/>
  <c r="F12" i="1" s="1"/>
  <c r="U71" i="1"/>
  <c r="L12" i="1"/>
  <c r="K12" i="1"/>
  <c r="C12" i="1"/>
  <c r="J12" i="1"/>
  <c r="I12" i="1"/>
  <c r="M12" i="1"/>
  <c r="G71" i="1"/>
  <c r="W71" i="1"/>
  <c r="D62" i="1"/>
  <c r="D44" i="1"/>
  <c r="U25" i="1"/>
  <c r="D14" i="1"/>
  <c r="D23" i="1"/>
  <c r="E23" i="1"/>
  <c r="U23" i="1" s="1"/>
  <c r="W50" i="1"/>
  <c r="D27" i="1"/>
  <c r="G50" i="1"/>
  <c r="D17" i="1"/>
  <c r="D39" i="1"/>
  <c r="D56" i="1"/>
  <c r="D35" i="1"/>
  <c r="W24" i="1"/>
  <c r="D48" i="1"/>
  <c r="G52" i="1"/>
  <c r="D66" i="1"/>
  <c r="E17" i="1"/>
  <c r="U51" i="1"/>
  <c r="W51" i="1"/>
  <c r="E27" i="1"/>
  <c r="U27" i="1" s="1"/>
  <c r="E56" i="1"/>
  <c r="G24" i="1"/>
  <c r="G25" i="1"/>
  <c r="G51" i="1"/>
  <c r="E35" i="1"/>
  <c r="G15" i="1"/>
  <c r="U52" i="1"/>
  <c r="W23" i="1" l="1"/>
  <c r="D12" i="1"/>
  <c r="W27" i="1"/>
  <c r="G56" i="1"/>
  <c r="G23" i="1"/>
  <c r="E62" i="1"/>
  <c r="G62" i="1" s="1"/>
  <c r="E44" i="1"/>
  <c r="G17" i="1"/>
  <c r="E48" i="1"/>
  <c r="W48" i="1" s="1"/>
  <c r="E39" i="1"/>
  <c r="G27" i="1"/>
  <c r="W14" i="1"/>
  <c r="G14" i="1"/>
  <c r="W35" i="1"/>
  <c r="U35" i="1"/>
  <c r="W56" i="1"/>
  <c r="U56" i="1"/>
  <c r="U17" i="1"/>
  <c r="W17" i="1"/>
  <c r="U14" i="1"/>
  <c r="G35" i="1"/>
  <c r="E12" i="1" l="1"/>
  <c r="W12" i="1" s="1"/>
  <c r="W66" i="1"/>
  <c r="G66" i="1"/>
  <c r="U66" i="1"/>
  <c r="W39" i="1"/>
  <c r="G39" i="1"/>
  <c r="U62" i="1"/>
  <c r="W62" i="1"/>
  <c r="W44" i="1"/>
  <c r="G44" i="1"/>
  <c r="U44" i="1"/>
  <c r="U39" i="1"/>
  <c r="U48" i="1"/>
  <c r="G48" i="1"/>
  <c r="U12" i="1" l="1"/>
  <c r="G12" i="1"/>
</calcChain>
</file>

<file path=xl/sharedStrings.xml><?xml version="1.0" encoding="utf-8"?>
<sst xmlns="http://schemas.openxmlformats.org/spreadsheetml/2006/main" count="359" uniqueCount="91">
  <si>
    <t>TRIBUNAL ELECTORAL</t>
  </si>
  <si>
    <t>VOTOS EN BLANCO Y VOTOS NULOS EN LA REPÚBLICA, SEGÚN PROVINCIA, COMARCA Y CIRCUITO ELECTORAL:</t>
  </si>
  <si>
    <t>Provincia, Comarca y Circuito Electoral</t>
  </si>
  <si>
    <t>Mesas de Votación</t>
  </si>
  <si>
    <t>Votos Emitidos</t>
  </si>
  <si>
    <t>Total</t>
  </si>
  <si>
    <t>Votos Válidos por Partido Político y Libre Postulación</t>
  </si>
  <si>
    <t>Escrutadas</t>
  </si>
  <si>
    <t xml:space="preserve"> (%)</t>
  </si>
  <si>
    <t>de votos</t>
  </si>
  <si>
    <t>de Votos</t>
  </si>
  <si>
    <t>PRD</t>
  </si>
  <si>
    <t>P. Popular</t>
  </si>
  <si>
    <t>MOLIRENA</t>
  </si>
  <si>
    <t>P. Panameñista</t>
  </si>
  <si>
    <t>CD</t>
  </si>
  <si>
    <t>P. Alianza</t>
  </si>
  <si>
    <t>RM</t>
  </si>
  <si>
    <t>PAIS</t>
  </si>
  <si>
    <t>MOCA</t>
  </si>
  <si>
    <t>Libre Postulación (1)</t>
  </si>
  <si>
    <t>Libre Postulación (2)</t>
  </si>
  <si>
    <t>Libre Postulación (3)</t>
  </si>
  <si>
    <t>Votos en</t>
  </si>
  <si>
    <t>Votos</t>
  </si>
  <si>
    <t>Emitidos</t>
  </si>
  <si>
    <t>Válidos</t>
  </si>
  <si>
    <t>Blanco</t>
  </si>
  <si>
    <t>Nulos</t>
  </si>
  <si>
    <t>Bocas del Toro</t>
  </si>
  <si>
    <t xml:space="preserve">   Circuito 1.1</t>
  </si>
  <si>
    <t>Coclé</t>
  </si>
  <si>
    <t xml:space="preserve">   Circuito 2.1</t>
  </si>
  <si>
    <t xml:space="preserve">   Circuito 2.2</t>
  </si>
  <si>
    <t xml:space="preserve">   Circuito 2.3</t>
  </si>
  <si>
    <t xml:space="preserve">   Circuito 2.4</t>
  </si>
  <si>
    <t>Colón</t>
  </si>
  <si>
    <t xml:space="preserve">   Circuito 3.1</t>
  </si>
  <si>
    <t xml:space="preserve">   Circuito 3.2</t>
  </si>
  <si>
    <t>Chiriquí</t>
  </si>
  <si>
    <t xml:space="preserve">   Circuito 4.1</t>
  </si>
  <si>
    <t xml:space="preserve">   Circuito 4.2</t>
  </si>
  <si>
    <t xml:space="preserve">   Circuito 4.3</t>
  </si>
  <si>
    <t xml:space="preserve">   Circuito 4.4</t>
  </si>
  <si>
    <t xml:space="preserve">   Circuito 4.5</t>
  </si>
  <si>
    <t xml:space="preserve">   Circuito 4.6</t>
  </si>
  <si>
    <t>Darién</t>
  </si>
  <si>
    <t xml:space="preserve">   Circuito 5.1</t>
  </si>
  <si>
    <t xml:space="preserve">   Circuito 5.2</t>
  </si>
  <si>
    <t>Herrera</t>
  </si>
  <si>
    <t xml:space="preserve">   Circuito 6.1</t>
  </si>
  <si>
    <t xml:space="preserve">   Circuito 6.2</t>
  </si>
  <si>
    <t xml:space="preserve">   Circuito 6.3</t>
  </si>
  <si>
    <t>Los Santos</t>
  </si>
  <si>
    <t xml:space="preserve">   Circuito 7.1</t>
  </si>
  <si>
    <t xml:space="preserve">   Circuito 7.2</t>
  </si>
  <si>
    <t>Panamá</t>
  </si>
  <si>
    <t xml:space="preserve">   Circuito 8.1</t>
  </si>
  <si>
    <t xml:space="preserve">   Circuito 8.2</t>
  </si>
  <si>
    <t xml:space="preserve">   Circuito 8.3</t>
  </si>
  <si>
    <t xml:space="preserve">   Circuito 8.4</t>
  </si>
  <si>
    <t xml:space="preserve">   Circuito 8.5</t>
  </si>
  <si>
    <t xml:space="preserve">   Circuito 8.6</t>
  </si>
  <si>
    <t>Veraguas</t>
  </si>
  <si>
    <t xml:space="preserve">   Circuito 9.1</t>
  </si>
  <si>
    <t xml:space="preserve">   Circuito 9.2</t>
  </si>
  <si>
    <t xml:space="preserve">   Circuito 9.3</t>
  </si>
  <si>
    <t xml:space="preserve">   Circuito 9.4</t>
  </si>
  <si>
    <t>Kuna Yala</t>
  </si>
  <si>
    <t xml:space="preserve">   Circuito 10.1</t>
  </si>
  <si>
    <t xml:space="preserve">   Circuito 10.2</t>
  </si>
  <si>
    <t>Ngäbe Bublé</t>
  </si>
  <si>
    <t xml:space="preserve">   Circuito 12.1</t>
  </si>
  <si>
    <t xml:space="preserve">   Circuito 12.2</t>
  </si>
  <si>
    <t xml:space="preserve">   Circuito 12.3</t>
  </si>
  <si>
    <t>Panamá Oeste</t>
  </si>
  <si>
    <t xml:space="preserve">   Circuito 13.1</t>
  </si>
  <si>
    <t xml:space="preserve">   Circuito 13.2</t>
  </si>
  <si>
    <t xml:space="preserve">   Circuito 13.3</t>
  </si>
  <si>
    <t xml:space="preserve">   Circuito 13.4</t>
  </si>
  <si>
    <t>Nota: Informe Preliminar. No Incluye impugnaciones.</t>
  </si>
  <si>
    <t>Nota (N/P): No hubo postulación.</t>
  </si>
  <si>
    <t>Fuente:  Actas de las Juntas de Escrutinios de los Circuitos Electorales.</t>
  </si>
  <si>
    <t xml:space="preserve">COMISIÓN DE ESTADÍSTICAS </t>
  </si>
  <si>
    <t>N/P</t>
  </si>
  <si>
    <t>ELECCIÓN POPULAR PARA DIPUTADOS DEL 5 DE MAYO DE 2024</t>
  </si>
  <si>
    <t>Cuadro No.4  MESAS ESCRUTADAS, VOTOS EMITIDOS, VOTOS VÁLIDOS POR PARTIDO POLITICO Y LIBRE POSTULACIÓN,</t>
  </si>
  <si>
    <t>Cuadro No.4-A  MESAS ESCRUTADAS, VOTOS EMITIDOS, VOTOS VÁLIDOS POR PARTIDO POLITICO Y LIBRE POSTULACIÓN,</t>
  </si>
  <si>
    <t>VOTOS EN BLANCO Y VOTOS NULOS EN LA REPÚBLICA, SEGÚN PROVINCIA, COMARCA Y CIRCUITO ELECTORAL UNINOMINAL:</t>
  </si>
  <si>
    <t>Cuadro No.4-B  MESAS ESCRUTADAS, VOTOS EMITIDOS, VOTOS VÁLIDOS POR PARTIDO POLITICO Y LIBRE POSTULACIÓN,</t>
  </si>
  <si>
    <t>VOTOS EN BLANCO Y VOTOS NULOS EN LA REPÚBLICA, SEGÚN PROVINCIA, COMARCA Y CIRCUITO ELECTORAL PLURINOMINAL: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</si>
</sst>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,##0.0_);\(#,##0.0\)"/>
    <numFmt numFmtId="166" formatCode="0.0"/>
    <numFmt numFmtId="167" formatCode="0.000"/>
  </numFmts>
  <fonts count="7" x14ac:knownFonts="1">
    <font>
      <sz val="10"/>
      <name val="Courier"/>
    </font>
    <font>
      <sz val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164" fontId="0" fillId="0" borderId="0"/>
  </cellStyleXfs>
  <cellXfs count="91">
    <xf numFmtId="164" fontId="0" fillId="0" borderId="0" xfId="0"/>
    <xf numFmtId="164" fontId="0" fillId="0" borderId="2" xfId="0" applyBorder="1"/>
    <xf numFmtId="164" fontId="3" fillId="0" borderId="0" xfId="0" applyFont="1"/>
    <xf numFmtId="164" fontId="3" fillId="0" borderId="7" xfId="0" applyFont="1" applyBorder="1"/>
    <xf numFmtId="164" fontId="3" fillId="0" borderId="0" xfId="0" applyFont="1" applyAlignment="1">
      <alignment horizontal="center"/>
    </xf>
    <xf numFmtId="164" fontId="3" fillId="0" borderId="1" xfId="0" applyFont="1" applyBorder="1" applyAlignment="1">
      <alignment horizontal="left"/>
    </xf>
    <xf numFmtId="164" fontId="3" fillId="0" borderId="1" xfId="0" applyFont="1" applyBorder="1" applyAlignment="1">
      <alignment horizontal="center"/>
    </xf>
    <xf numFmtId="164" fontId="3" fillId="0" borderId="1" xfId="0" applyFont="1" applyBorder="1"/>
    <xf numFmtId="164" fontId="3" fillId="0" borderId="8" xfId="0" applyFont="1" applyBorder="1" applyAlignment="1">
      <alignment horizontal="center"/>
    </xf>
    <xf numFmtId="164" fontId="3" fillId="0" borderId="9" xfId="0" applyFont="1" applyBorder="1" applyAlignment="1">
      <alignment horizontal="center"/>
    </xf>
    <xf numFmtId="164" fontId="3" fillId="0" borderId="10" xfId="0" applyFont="1" applyBorder="1" applyAlignment="1">
      <alignment horizontal="center"/>
    </xf>
    <xf numFmtId="164" fontId="3" fillId="0" borderId="3" xfId="0" applyFont="1" applyBorder="1" applyAlignment="1">
      <alignment horizontal="center"/>
    </xf>
    <xf numFmtId="164" fontId="3" fillId="0" borderId="4" xfId="0" applyFont="1" applyBorder="1" applyAlignment="1">
      <alignment horizontal="center"/>
    </xf>
    <xf numFmtId="164" fontId="3" fillId="0" borderId="11" xfId="0" applyFont="1" applyBorder="1"/>
    <xf numFmtId="164" fontId="3" fillId="0" borderId="6" xfId="0" applyFont="1" applyBorder="1" applyAlignment="1">
      <alignment horizontal="center"/>
    </xf>
    <xf numFmtId="164" fontId="3" fillId="0" borderId="4" xfId="0" applyFont="1" applyBorder="1"/>
    <xf numFmtId="164" fontId="3" fillId="0" borderId="20" xfId="0" applyFont="1" applyBorder="1"/>
    <xf numFmtId="164" fontId="3" fillId="0" borderId="21" xfId="0" applyFont="1" applyBorder="1" applyAlignment="1">
      <alignment horizontal="center"/>
    </xf>
    <xf numFmtId="164" fontId="3" fillId="0" borderId="22" xfId="0" applyFont="1" applyBorder="1" applyAlignment="1">
      <alignment horizontal="center"/>
    </xf>
    <xf numFmtId="3" fontId="3" fillId="0" borderId="0" xfId="0" applyNumberFormat="1" applyFont="1"/>
    <xf numFmtId="166" fontId="3" fillId="0" borderId="0" xfId="0" applyNumberFormat="1" applyFont="1"/>
    <xf numFmtId="3" fontId="3" fillId="0" borderId="2" xfId="0" applyNumberFormat="1" applyFont="1" applyBorder="1"/>
    <xf numFmtId="3" fontId="6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2" xfId="0" applyFont="1" applyBorder="1"/>
    <xf numFmtId="165" fontId="3" fillId="0" borderId="0" xfId="0" applyNumberFormat="1" applyFont="1"/>
    <xf numFmtId="164" fontId="3" fillId="0" borderId="21" xfId="0" applyFont="1" applyBorder="1"/>
    <xf numFmtId="164" fontId="3" fillId="0" borderId="2" xfId="0" applyFont="1" applyBorder="1" applyAlignment="1">
      <alignment horizontal="right"/>
    </xf>
    <xf numFmtId="164" fontId="3" fillId="0" borderId="3" xfId="0" applyFont="1" applyBorder="1" applyAlignment="1">
      <alignment horizontal="right"/>
    </xf>
    <xf numFmtId="164" fontId="3" fillId="0" borderId="12" xfId="0" applyFont="1" applyBorder="1" applyAlignment="1">
      <alignment horizontal="right"/>
    </xf>
    <xf numFmtId="164" fontId="3" fillId="0" borderId="3" xfId="0" applyFont="1" applyBorder="1"/>
    <xf numFmtId="164" fontId="2" fillId="0" borderId="0" xfId="0" applyFont="1" applyAlignment="1">
      <alignment horizontal="center"/>
    </xf>
    <xf numFmtId="3" fontId="4" fillId="0" borderId="2" xfId="0" applyNumberFormat="1" applyFont="1" applyBorder="1"/>
    <xf numFmtId="3" fontId="4" fillId="0" borderId="3" xfId="0" applyNumberFormat="1" applyFont="1" applyBorder="1"/>
    <xf numFmtId="166" fontId="4" fillId="0" borderId="0" xfId="0" applyNumberFormat="1" applyFont="1"/>
    <xf numFmtId="3" fontId="4" fillId="0" borderId="21" xfId="0" applyNumberFormat="1" applyFont="1" applyBorder="1"/>
    <xf numFmtId="166" fontId="4" fillId="0" borderId="7" xfId="0" applyNumberFormat="1" applyFont="1" applyBorder="1"/>
    <xf numFmtId="3" fontId="3" fillId="0" borderId="21" xfId="0" applyNumberFormat="1" applyFont="1" applyBorder="1"/>
    <xf numFmtId="166" fontId="3" fillId="0" borderId="7" xfId="0" applyNumberFormat="1" applyFont="1" applyBorder="1"/>
    <xf numFmtId="167" fontId="3" fillId="0" borderId="2" xfId="0" applyNumberFormat="1" applyFont="1" applyBorder="1"/>
    <xf numFmtId="166" fontId="3" fillId="0" borderId="2" xfId="0" applyNumberFormat="1" applyFont="1" applyBorder="1"/>
    <xf numFmtId="1" fontId="3" fillId="0" borderId="2" xfId="0" applyNumberFormat="1" applyFont="1" applyBorder="1"/>
    <xf numFmtId="3" fontId="3" fillId="0" borderId="3" xfId="0" applyNumberFormat="1" applyFont="1" applyBorder="1"/>
    <xf numFmtId="164" fontId="3" fillId="0" borderId="0" xfId="0" applyFont="1" applyAlignment="1">
      <alignment horizontal="left"/>
    </xf>
    <xf numFmtId="3" fontId="2" fillId="0" borderId="2" xfId="0" applyNumberFormat="1" applyFont="1" applyBorder="1"/>
    <xf numFmtId="3" fontId="2" fillId="0" borderId="0" xfId="0" applyNumberFormat="1" applyFont="1"/>
    <xf numFmtId="166" fontId="2" fillId="0" borderId="0" xfId="0" applyNumberFormat="1" applyFont="1"/>
    <xf numFmtId="3" fontId="2" fillId="0" borderId="21" xfId="0" applyNumberFormat="1" applyFont="1" applyBorder="1"/>
    <xf numFmtId="166" fontId="2" fillId="0" borderId="7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1" fontId="2" fillId="0" borderId="2" xfId="0" applyNumberFormat="1" applyFont="1" applyBorder="1"/>
    <xf numFmtId="164" fontId="3" fillId="0" borderId="24" xfId="0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4" fontId="3" fillId="0" borderId="25" xfId="0" applyFont="1" applyBorder="1" applyAlignment="1">
      <alignment horizontal="left"/>
    </xf>
    <xf numFmtId="166" fontId="3" fillId="0" borderId="26" xfId="0" applyNumberFormat="1" applyFont="1" applyBorder="1"/>
    <xf numFmtId="3" fontId="3" fillId="0" borderId="24" xfId="0" applyNumberFormat="1" applyFont="1" applyBorder="1" applyAlignment="1">
      <alignment horizontal="left"/>
    </xf>
    <xf numFmtId="3" fontId="3" fillId="0" borderId="27" xfId="0" applyNumberFormat="1" applyFont="1" applyBorder="1" applyAlignment="1">
      <alignment horizontal="left"/>
    </xf>
    <xf numFmtId="164" fontId="5" fillId="0" borderId="0" xfId="0" applyFont="1"/>
    <xf numFmtId="164" fontId="5" fillId="0" borderId="0" xfId="0" applyFont="1" applyAlignment="1">
      <alignment horizontal="left"/>
    </xf>
    <xf numFmtId="3" fontId="3" fillId="2" borderId="21" xfId="0" applyNumberFormat="1" applyFont="1" applyFill="1" applyBorder="1"/>
    <xf numFmtId="3" fontId="3" fillId="0" borderId="21" xfId="0" applyNumberFormat="1" applyFont="1" applyFill="1" applyBorder="1"/>
    <xf numFmtId="164" fontId="2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6" fontId="4" fillId="0" borderId="0" xfId="0" applyNumberFormat="1" applyFont="1" applyBorder="1"/>
    <xf numFmtId="164" fontId="3" fillId="0" borderId="12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2" fillId="0" borderId="0" xfId="0" applyFont="1" applyAlignment="1">
      <alignment horizontal="center"/>
    </xf>
    <xf numFmtId="164" fontId="3" fillId="0" borderId="12" xfId="0" applyFont="1" applyBorder="1" applyAlignment="1">
      <alignment horizontal="center" vertical="center"/>
    </xf>
    <xf numFmtId="164" fontId="3" fillId="0" borderId="5" xfId="0" applyFont="1" applyBorder="1" applyAlignment="1">
      <alignment vertical="center"/>
    </xf>
    <xf numFmtId="164" fontId="6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13" xfId="0" applyFont="1" applyBorder="1" applyAlignment="1">
      <alignment horizontal="center"/>
    </xf>
    <xf numFmtId="164" fontId="3" fillId="0" borderId="14" xfId="0" applyFont="1" applyBorder="1" applyAlignment="1">
      <alignment horizontal="center"/>
    </xf>
    <xf numFmtId="164" fontId="3" fillId="0" borderId="15" xfId="0" applyFont="1" applyBorder="1" applyAlignment="1">
      <alignment horizontal="center"/>
    </xf>
    <xf numFmtId="164" fontId="3" fillId="0" borderId="10" xfId="0" applyFont="1" applyBorder="1" applyAlignment="1">
      <alignment horizontal="center" vertical="center"/>
    </xf>
    <xf numFmtId="164" fontId="3" fillId="0" borderId="4" xfId="0" applyFont="1" applyBorder="1" applyAlignment="1">
      <alignment vertical="center"/>
    </xf>
    <xf numFmtId="164" fontId="3" fillId="0" borderId="16" xfId="0" applyFont="1" applyBorder="1" applyAlignment="1">
      <alignment horizontal="center"/>
    </xf>
    <xf numFmtId="164" fontId="3" fillId="0" borderId="17" xfId="0" applyFont="1" applyBorder="1" applyAlignment="1">
      <alignment horizontal="center"/>
    </xf>
    <xf numFmtId="164" fontId="3" fillId="0" borderId="18" xfId="0" applyFont="1" applyBorder="1" applyAlignment="1">
      <alignment horizontal="center" vertical="center"/>
    </xf>
    <xf numFmtId="164" fontId="3" fillId="0" borderId="19" xfId="0" applyFont="1" applyBorder="1" applyAlignment="1">
      <alignment horizontal="center" vertical="center"/>
    </xf>
    <xf numFmtId="164" fontId="3" fillId="0" borderId="6" xfId="0" applyFont="1" applyBorder="1" applyAlignment="1">
      <alignment vertical="center"/>
    </xf>
    <xf numFmtId="164" fontId="3" fillId="0" borderId="5" xfId="0" applyFont="1" applyBorder="1" applyAlignment="1">
      <alignment horizontal="center" vertical="center"/>
    </xf>
    <xf numFmtId="164" fontId="3" fillId="0" borderId="8" xfId="0" applyFont="1" applyBorder="1" applyAlignment="1">
      <alignment horizontal="center" vertical="center"/>
    </xf>
    <xf numFmtId="164" fontId="3" fillId="0" borderId="6" xfId="0" applyFont="1" applyBorder="1" applyAlignment="1">
      <alignment horizontal="center" vertical="center"/>
    </xf>
    <xf numFmtId="164" fontId="3" fillId="0" borderId="23" xfId="0" applyFont="1" applyBorder="1" applyAlignment="1">
      <alignment horizontal="center" vertical="center" wrapText="1"/>
    </xf>
    <xf numFmtId="164" fontId="3" fillId="0" borderId="7" xfId="0" applyFont="1" applyBorder="1" applyAlignment="1">
      <alignment horizontal="center" vertical="center" wrapText="1"/>
    </xf>
    <xf numFmtId="164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/>
  <dimension ref="A1:W359"/>
  <sheetViews>
    <sheetView showGridLines="0" tabSelected="1" zoomScale="90" zoomScaleNormal="90" workbookViewId="0">
      <pane ySplit="10" topLeftCell="A11" activePane="bottomLeft" state="frozen"/>
      <selection pane="bottomLeft" activeCell="H84" sqref="H84"/>
    </sheetView>
  </sheetViews>
  <sheetFormatPr baseColWidth="10" defaultColWidth="10.625" defaultRowHeight="12" x14ac:dyDescent="0.15"/>
  <cols>
    <col min="1" max="1" width="20.625" customWidth="1"/>
    <col min="2" max="2" width="7.625" style="1" customWidth="1"/>
    <col min="3" max="3" width="10.125" customWidth="1"/>
    <col min="4" max="4" width="6.625" customWidth="1"/>
    <col min="5" max="6" width="10.625" customWidth="1"/>
    <col min="7" max="7" width="7.125" customWidth="1"/>
    <col min="8" max="8" width="9.625" customWidth="1"/>
    <col min="9" max="10" width="10.625" customWidth="1"/>
    <col min="11" max="11" width="14.875" customWidth="1"/>
    <col min="12" max="16" width="9.625" customWidth="1"/>
    <col min="17" max="19" width="14.625" customWidth="1"/>
    <col min="20" max="20" width="10.875" customWidth="1"/>
    <col min="21" max="21" width="6.625" customWidth="1"/>
    <col min="22" max="22" width="9.625" customWidth="1"/>
    <col min="23" max="23" width="6.625" customWidth="1"/>
  </cols>
  <sheetData>
    <row r="1" spans="1:23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15.75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15" x14ac:dyDescent="0.2">
      <c r="A3" s="74" t="s">
        <v>86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15" x14ac:dyDescent="0.2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23" ht="15" x14ac:dyDescent="0.2">
      <c r="A5" s="73" t="s">
        <v>85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3" ht="15.75" thickBo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7"/>
      <c r="V6" s="2"/>
      <c r="W6" s="2"/>
    </row>
    <row r="7" spans="1:23" ht="15" x14ac:dyDescent="0.2">
      <c r="A7" s="88" t="s">
        <v>2</v>
      </c>
      <c r="B7" s="82" t="s">
        <v>3</v>
      </c>
      <c r="C7" s="83"/>
      <c r="D7" s="83"/>
      <c r="E7" s="16"/>
      <c r="F7" s="80" t="s">
        <v>4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3" ht="15" x14ac:dyDescent="0.2">
      <c r="A8" s="89"/>
      <c r="B8" s="84"/>
      <c r="C8" s="79"/>
      <c r="D8" s="79"/>
      <c r="E8" s="17" t="s">
        <v>5</v>
      </c>
      <c r="F8" s="4" t="s">
        <v>5</v>
      </c>
      <c r="G8" s="3"/>
      <c r="H8" s="75" t="s">
        <v>6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  <c r="T8" s="8"/>
      <c r="U8" s="9"/>
      <c r="V8" s="10"/>
      <c r="W8" s="10"/>
    </row>
    <row r="9" spans="1:23" ht="15" x14ac:dyDescent="0.2">
      <c r="A9" s="89"/>
      <c r="B9" s="71" t="s">
        <v>5</v>
      </c>
      <c r="C9" s="86" t="s">
        <v>7</v>
      </c>
      <c r="D9" s="78" t="s">
        <v>8</v>
      </c>
      <c r="E9" s="17" t="s">
        <v>9</v>
      </c>
      <c r="F9" s="4" t="s">
        <v>10</v>
      </c>
      <c r="G9" s="4" t="s">
        <v>8</v>
      </c>
      <c r="H9" s="71" t="s">
        <v>11</v>
      </c>
      <c r="I9" s="71" t="s">
        <v>12</v>
      </c>
      <c r="J9" s="71" t="s">
        <v>13</v>
      </c>
      <c r="K9" s="71" t="s">
        <v>14</v>
      </c>
      <c r="L9" s="71" t="s">
        <v>15</v>
      </c>
      <c r="M9" s="71" t="s">
        <v>16</v>
      </c>
      <c r="N9" s="71" t="s">
        <v>17</v>
      </c>
      <c r="O9" s="71" t="s">
        <v>18</v>
      </c>
      <c r="P9" s="71" t="s">
        <v>19</v>
      </c>
      <c r="Q9" s="68" t="s">
        <v>20</v>
      </c>
      <c r="R9" s="68" t="s">
        <v>21</v>
      </c>
      <c r="S9" s="68" t="s">
        <v>22</v>
      </c>
      <c r="T9" s="11" t="s">
        <v>23</v>
      </c>
      <c r="U9" s="4" t="s">
        <v>8</v>
      </c>
      <c r="V9" s="11" t="s">
        <v>24</v>
      </c>
      <c r="W9" s="4" t="s">
        <v>8</v>
      </c>
    </row>
    <row r="10" spans="1:23" ht="15" x14ac:dyDescent="0.2">
      <c r="A10" s="90"/>
      <c r="B10" s="72"/>
      <c r="C10" s="87"/>
      <c r="D10" s="79"/>
      <c r="E10" s="18" t="s">
        <v>25</v>
      </c>
      <c r="F10" s="12" t="s">
        <v>26</v>
      </c>
      <c r="G10" s="13"/>
      <c r="H10" s="72"/>
      <c r="I10" s="72"/>
      <c r="J10" s="85"/>
      <c r="K10" s="72"/>
      <c r="L10" s="85"/>
      <c r="M10" s="85"/>
      <c r="N10" s="85"/>
      <c r="O10" s="85"/>
      <c r="P10" s="85"/>
      <c r="Q10" s="69"/>
      <c r="R10" s="69"/>
      <c r="S10" s="69"/>
      <c r="T10" s="14" t="s">
        <v>27</v>
      </c>
      <c r="U10" s="15"/>
      <c r="V10" s="14" t="s">
        <v>28</v>
      </c>
      <c r="W10" s="15"/>
    </row>
    <row r="11" spans="1:23" ht="15" x14ac:dyDescent="0.2">
      <c r="A11" s="2"/>
      <c r="B11" s="27"/>
      <c r="C11" s="2"/>
      <c r="D11" s="28"/>
      <c r="E11" s="29"/>
      <c r="F11" s="2"/>
      <c r="G11" s="3"/>
      <c r="H11" s="27"/>
      <c r="I11" s="27"/>
      <c r="J11" s="27"/>
      <c r="K11" s="27"/>
      <c r="L11" s="30"/>
      <c r="M11" s="31"/>
      <c r="N11" s="32"/>
      <c r="O11" s="31"/>
      <c r="P11" s="31"/>
      <c r="Q11" s="31"/>
      <c r="R11" s="31"/>
      <c r="S11" s="31"/>
      <c r="T11" s="33"/>
      <c r="U11" s="2"/>
      <c r="V11" s="33"/>
      <c r="W11" s="2"/>
    </row>
    <row r="12" spans="1:23" ht="15.75" x14ac:dyDescent="0.25">
      <c r="A12" s="34" t="s">
        <v>5</v>
      </c>
      <c r="B12" s="35">
        <f>(B14+B17+B23+B27+B35+B39+B44+B48+B71+B56+B62+B66)</f>
        <v>7455</v>
      </c>
      <c r="C12" s="36">
        <f>(C14+C17+C23+C27+C35+C39+C44+C48+C71+C56+C62+C66)</f>
        <v>7433</v>
      </c>
      <c r="D12" s="37">
        <f>SUM(C12/B12)*100</f>
        <v>99.704896042924204</v>
      </c>
      <c r="E12" s="38">
        <f>(E14+E17+E23+E27+E35+E39+E44+E48+E71+E56+E62+E66)</f>
        <v>2264372</v>
      </c>
      <c r="F12" s="36">
        <f>(F14+F17+F23+F27+F35+F39+F44+F48+F71+F56+F62+F66)</f>
        <v>2139628</v>
      </c>
      <c r="G12" s="39">
        <f>SUM(F12/E12)*100</f>
        <v>94.491011194273739</v>
      </c>
      <c r="H12" s="36">
        <f t="shared" ref="H12:T12" si="0">(H14+H17+H23+H27+H35+H39+H44+H48+H71+H56+H62+H66)</f>
        <v>347692</v>
      </c>
      <c r="I12" s="36">
        <f t="shared" si="0"/>
        <v>128504</v>
      </c>
      <c r="J12" s="36">
        <f t="shared" si="0"/>
        <v>67908</v>
      </c>
      <c r="K12" s="36">
        <f t="shared" si="0"/>
        <v>227692</v>
      </c>
      <c r="L12" s="36">
        <f t="shared" si="0"/>
        <v>239529</v>
      </c>
      <c r="M12" s="36">
        <f t="shared" si="0"/>
        <v>62313</v>
      </c>
      <c r="N12" s="36">
        <f t="shared" si="0"/>
        <v>367378</v>
      </c>
      <c r="O12" s="36">
        <f t="shared" si="0"/>
        <v>34250</v>
      </c>
      <c r="P12" s="36">
        <f t="shared" si="0"/>
        <v>149462</v>
      </c>
      <c r="Q12" s="36">
        <f t="shared" si="0"/>
        <v>141725</v>
      </c>
      <c r="R12" s="36">
        <f t="shared" si="0"/>
        <v>220933</v>
      </c>
      <c r="S12" s="36">
        <f t="shared" si="0"/>
        <v>152242</v>
      </c>
      <c r="T12" s="36">
        <f t="shared" si="0"/>
        <v>63404</v>
      </c>
      <c r="U12" s="37">
        <f>SUM(T12/E12)*100</f>
        <v>2.8000699531702389</v>
      </c>
      <c r="V12" s="36">
        <f>(V14+V17+V23+V27+V35+V39+V44+V48+V71+V56+V62+V66)</f>
        <v>61340</v>
      </c>
      <c r="W12" s="37">
        <f>SUM(V12/E12)*100</f>
        <v>2.7089188525560286</v>
      </c>
    </row>
    <row r="13" spans="1:23" ht="15" x14ac:dyDescent="0.2">
      <c r="A13" s="2"/>
      <c r="B13" s="21"/>
      <c r="C13" s="19"/>
      <c r="D13" s="20"/>
      <c r="E13" s="40"/>
      <c r="F13" s="19"/>
      <c r="G13" s="41"/>
      <c r="H13" s="42"/>
      <c r="I13" s="43"/>
      <c r="J13" s="43"/>
      <c r="K13" s="43"/>
      <c r="L13" s="43"/>
      <c r="M13" s="43"/>
      <c r="N13" s="43"/>
      <c r="O13" s="43"/>
      <c r="P13" s="44"/>
      <c r="Q13" s="44"/>
      <c r="R13" s="44"/>
      <c r="S13" s="44"/>
      <c r="T13" s="45"/>
      <c r="U13" s="20"/>
      <c r="V13" s="45"/>
      <c r="W13" s="20"/>
    </row>
    <row r="14" spans="1:23" ht="15.75" x14ac:dyDescent="0.25">
      <c r="A14" s="46" t="s">
        <v>29</v>
      </c>
      <c r="B14" s="47">
        <f>SUM(B15:B15)</f>
        <v>300</v>
      </c>
      <c r="C14" s="48">
        <f>SUM(C15:C15)</f>
        <v>300</v>
      </c>
      <c r="D14" s="49">
        <f>SUM(C14/B14)*100</f>
        <v>100</v>
      </c>
      <c r="E14" s="50">
        <f>SUM(E15:E15)</f>
        <v>81307</v>
      </c>
      <c r="F14" s="48">
        <f>SUM(F15:F15)</f>
        <v>77413</v>
      </c>
      <c r="G14" s="51">
        <f>SUM(F14/E14)*100</f>
        <v>95.210744462346426</v>
      </c>
      <c r="H14" s="47">
        <f>SUM(H15:H15)</f>
        <v>17287</v>
      </c>
      <c r="I14" s="47">
        <f t="shared" ref="I14:T14" si="1">SUM(I15:I15)</f>
        <v>3292</v>
      </c>
      <c r="J14" s="47">
        <f t="shared" si="1"/>
        <v>1001</v>
      </c>
      <c r="K14" s="47">
        <f t="shared" si="1"/>
        <v>16357</v>
      </c>
      <c r="L14" s="52">
        <f t="shared" si="1"/>
        <v>17253</v>
      </c>
      <c r="M14" s="25">
        <f t="shared" si="1"/>
        <v>1343</v>
      </c>
      <c r="N14" s="52">
        <f t="shared" si="1"/>
        <v>8218</v>
      </c>
      <c r="O14" s="52">
        <f t="shared" si="1"/>
        <v>98</v>
      </c>
      <c r="P14" s="52">
        <f t="shared" si="1"/>
        <v>3445</v>
      </c>
      <c r="Q14" s="52">
        <f t="shared" si="1"/>
        <v>842</v>
      </c>
      <c r="R14" s="52">
        <f t="shared" si="1"/>
        <v>1330</v>
      </c>
      <c r="S14" s="52">
        <f t="shared" si="1"/>
        <v>6947</v>
      </c>
      <c r="T14" s="53">
        <f t="shared" si="1"/>
        <v>1822</v>
      </c>
      <c r="U14" s="49">
        <f>SUM(T14/E14)*100</f>
        <v>2.2408894683114617</v>
      </c>
      <c r="V14" s="53">
        <f>SUM(V15:V15)</f>
        <v>2072</v>
      </c>
      <c r="W14" s="49">
        <f>SUM(V14/E14)*100</f>
        <v>2.5483660693421233</v>
      </c>
    </row>
    <row r="15" spans="1:23" ht="15" x14ac:dyDescent="0.2">
      <c r="A15" s="46" t="s">
        <v>30</v>
      </c>
      <c r="B15" s="44">
        <v>300</v>
      </c>
      <c r="C15" s="19">
        <v>300</v>
      </c>
      <c r="D15" s="20">
        <f>SUM(C15/B15)*100</f>
        <v>100</v>
      </c>
      <c r="E15" s="40">
        <f>SUM(F15+T15+V15)</f>
        <v>81307</v>
      </c>
      <c r="F15" s="19">
        <f>SUM(H15:S15)</f>
        <v>77413</v>
      </c>
      <c r="G15" s="41">
        <f>SUM(F15/E15)*100</f>
        <v>95.210744462346426</v>
      </c>
      <c r="H15" s="21">
        <v>17287</v>
      </c>
      <c r="I15" s="21">
        <v>3292</v>
      </c>
      <c r="J15" s="21">
        <v>1001</v>
      </c>
      <c r="K15" s="21">
        <v>16357</v>
      </c>
      <c r="L15" s="23">
        <v>17253</v>
      </c>
      <c r="M15" s="24">
        <v>1343</v>
      </c>
      <c r="N15" s="23">
        <v>8218</v>
      </c>
      <c r="O15" s="23">
        <v>98</v>
      </c>
      <c r="P15" s="23">
        <v>3445</v>
      </c>
      <c r="Q15" s="23">
        <v>842</v>
      </c>
      <c r="R15" s="23">
        <v>1330</v>
      </c>
      <c r="S15" s="23">
        <v>6947</v>
      </c>
      <c r="T15" s="45">
        <v>1822</v>
      </c>
      <c r="U15" s="20">
        <f>SUM(T15/E15)*100</f>
        <v>2.2408894683114617</v>
      </c>
      <c r="V15" s="45">
        <v>2072</v>
      </c>
      <c r="W15" s="20">
        <f>SUM(V15/E15)*100</f>
        <v>2.5483660693421233</v>
      </c>
    </row>
    <row r="16" spans="1:23" ht="15" x14ac:dyDescent="0.2">
      <c r="A16" s="2"/>
      <c r="B16" s="21"/>
      <c r="C16" s="19"/>
      <c r="D16" s="20"/>
      <c r="E16" s="40"/>
      <c r="F16" s="19"/>
      <c r="G16" s="41"/>
      <c r="H16" s="21"/>
      <c r="I16" s="21"/>
      <c r="J16" s="21"/>
      <c r="K16" s="21"/>
      <c r="L16" s="23"/>
      <c r="M16" s="24"/>
      <c r="N16" s="23"/>
      <c r="O16" s="23"/>
      <c r="P16" s="23"/>
      <c r="Q16" s="23"/>
      <c r="R16" s="23"/>
      <c r="S16" s="23"/>
      <c r="T16" s="45"/>
      <c r="U16" s="20"/>
      <c r="V16" s="45"/>
      <c r="W16" s="20"/>
    </row>
    <row r="17" spans="1:23" ht="15.75" x14ac:dyDescent="0.25">
      <c r="A17" s="46" t="s">
        <v>31</v>
      </c>
      <c r="B17" s="47">
        <f>SUM(B18:B21)</f>
        <v>591</v>
      </c>
      <c r="C17" s="48">
        <f>SUM(C18:C21)</f>
        <v>591</v>
      </c>
      <c r="D17" s="49">
        <f>SUM(C17/B17)*100</f>
        <v>100</v>
      </c>
      <c r="E17" s="50">
        <f>SUM(E18:E21)</f>
        <v>168550</v>
      </c>
      <c r="F17" s="48">
        <f>SUM(F18:F21)</f>
        <v>158715</v>
      </c>
      <c r="G17" s="51">
        <f>SUM(F17/E17)*100</f>
        <v>94.164936220706025</v>
      </c>
      <c r="H17" s="47">
        <f>SUM(H18:H21)</f>
        <v>22918</v>
      </c>
      <c r="I17" s="47">
        <f t="shared" ref="I17:T17" si="2">SUM(I18:I21)</f>
        <v>8925</v>
      </c>
      <c r="J17" s="47">
        <f t="shared" si="2"/>
        <v>9215</v>
      </c>
      <c r="K17" s="47">
        <f t="shared" si="2"/>
        <v>24146</v>
      </c>
      <c r="L17" s="52">
        <f t="shared" si="2"/>
        <v>30886</v>
      </c>
      <c r="M17" s="25">
        <f t="shared" si="2"/>
        <v>4493</v>
      </c>
      <c r="N17" s="52">
        <f t="shared" ref="N17" si="3">SUM(N18:N21)</f>
        <v>24037</v>
      </c>
      <c r="O17" s="52">
        <f>SUM(O18:O21)</f>
        <v>2185</v>
      </c>
      <c r="P17" s="52">
        <f>SUM(P18:P21)</f>
        <v>18393</v>
      </c>
      <c r="Q17" s="52">
        <f t="shared" ref="Q17:S17" si="4">SUM(Q18:Q21)</f>
        <v>5048</v>
      </c>
      <c r="R17" s="52">
        <f t="shared" si="4"/>
        <v>5716</v>
      </c>
      <c r="S17" s="52">
        <f t="shared" si="4"/>
        <v>2753</v>
      </c>
      <c r="T17" s="53">
        <f t="shared" si="2"/>
        <v>6076</v>
      </c>
      <c r="U17" s="49">
        <f>SUM(T17/E17)*100</f>
        <v>3.6048650252150698</v>
      </c>
      <c r="V17" s="53">
        <f>SUM(V18:V21)</f>
        <v>3759</v>
      </c>
      <c r="W17" s="49">
        <f>SUM(V17/E17)*100</f>
        <v>2.2301987540789083</v>
      </c>
    </row>
    <row r="18" spans="1:23" ht="15" x14ac:dyDescent="0.2">
      <c r="A18" s="46" t="s">
        <v>32</v>
      </c>
      <c r="B18" s="44">
        <v>235</v>
      </c>
      <c r="C18" s="19">
        <v>235</v>
      </c>
      <c r="D18" s="20">
        <f>SUM(C18/B18)*100</f>
        <v>100</v>
      </c>
      <c r="E18" s="40">
        <f>SUM(F18+T18+V18)</f>
        <v>61828</v>
      </c>
      <c r="F18" s="19">
        <f>SUM(H18:S18)</f>
        <v>57845</v>
      </c>
      <c r="G18" s="41">
        <f>SUM(F18/E18)*100</f>
        <v>93.557934916219182</v>
      </c>
      <c r="H18" s="21">
        <v>13390</v>
      </c>
      <c r="I18" s="23">
        <v>2055</v>
      </c>
      <c r="J18" s="23">
        <v>739</v>
      </c>
      <c r="K18" s="23">
        <v>5794</v>
      </c>
      <c r="L18" s="23">
        <v>12896</v>
      </c>
      <c r="M18" s="24">
        <v>590</v>
      </c>
      <c r="N18" s="23">
        <v>7624</v>
      </c>
      <c r="O18" s="23">
        <v>849</v>
      </c>
      <c r="P18" s="23">
        <v>10082</v>
      </c>
      <c r="Q18" s="23">
        <v>771</v>
      </c>
      <c r="R18" s="23">
        <v>1411</v>
      </c>
      <c r="S18" s="23">
        <v>1644</v>
      </c>
      <c r="T18" s="45">
        <v>2454</v>
      </c>
      <c r="U18" s="20">
        <f>SUM(T18/E18)*100</f>
        <v>3.9690754997735653</v>
      </c>
      <c r="V18" s="45">
        <v>1529</v>
      </c>
      <c r="W18" s="20">
        <f>SUM(V18/E18)*100</f>
        <v>2.4729895840072458</v>
      </c>
    </row>
    <row r="19" spans="1:23" ht="15" x14ac:dyDescent="0.2">
      <c r="A19" s="46" t="s">
        <v>33</v>
      </c>
      <c r="B19" s="44">
        <v>112</v>
      </c>
      <c r="C19" s="19">
        <v>112</v>
      </c>
      <c r="D19" s="20">
        <f>SUM(C19/B19)*100</f>
        <v>100</v>
      </c>
      <c r="E19" s="40">
        <f>SUM(F19+T19+V19)</f>
        <v>36733</v>
      </c>
      <c r="F19" s="19">
        <f t="shared" ref="F19:F20" si="5">SUM(H19:S19)</f>
        <v>34751</v>
      </c>
      <c r="G19" s="41">
        <f>SUM(F19/E19)*100</f>
        <v>94.604306754144773</v>
      </c>
      <c r="H19" s="21">
        <v>5389</v>
      </c>
      <c r="I19" s="23">
        <v>941</v>
      </c>
      <c r="J19" s="23">
        <v>643</v>
      </c>
      <c r="K19" s="23">
        <v>4430</v>
      </c>
      <c r="L19" s="23">
        <v>11818</v>
      </c>
      <c r="M19" s="24">
        <v>618</v>
      </c>
      <c r="N19" s="23">
        <v>4318</v>
      </c>
      <c r="O19" s="23" t="s">
        <v>84</v>
      </c>
      <c r="P19" s="23">
        <v>2755</v>
      </c>
      <c r="Q19" s="23">
        <v>1935</v>
      </c>
      <c r="R19" s="23">
        <v>795</v>
      </c>
      <c r="S19" s="23">
        <v>1109</v>
      </c>
      <c r="T19" s="45">
        <v>1220</v>
      </c>
      <c r="U19" s="20">
        <f>SUM(T19/E19)*100</f>
        <v>3.3212642582963547</v>
      </c>
      <c r="V19" s="45">
        <v>762</v>
      </c>
      <c r="W19" s="20">
        <f>SUM(V19/E19)*100</f>
        <v>2.0744289875588708</v>
      </c>
    </row>
    <row r="20" spans="1:23" ht="15" x14ac:dyDescent="0.2">
      <c r="A20" s="46" t="s">
        <v>34</v>
      </c>
      <c r="B20" s="44">
        <v>155</v>
      </c>
      <c r="C20" s="19">
        <v>155</v>
      </c>
      <c r="D20" s="20">
        <f>SUM(C20/B20)*100</f>
        <v>100</v>
      </c>
      <c r="E20" s="40">
        <f t="shared" ref="E20:E21" si="6">SUM(F20+T20+V20)</f>
        <v>38643</v>
      </c>
      <c r="F20" s="19">
        <f t="shared" si="5"/>
        <v>35921</v>
      </c>
      <c r="G20" s="41">
        <f>SUM(F20/E20)*100</f>
        <v>92.956033434257179</v>
      </c>
      <c r="H20" s="21">
        <v>2981</v>
      </c>
      <c r="I20" s="23">
        <v>4692</v>
      </c>
      <c r="J20" s="23">
        <v>1729</v>
      </c>
      <c r="K20" s="23">
        <v>4526</v>
      </c>
      <c r="L20" s="23">
        <v>1324</v>
      </c>
      <c r="M20" s="24">
        <v>2392</v>
      </c>
      <c r="N20" s="23">
        <v>8045</v>
      </c>
      <c r="O20" s="23">
        <v>1336</v>
      </c>
      <c r="P20" s="23">
        <v>3724</v>
      </c>
      <c r="Q20" s="23">
        <v>1662</v>
      </c>
      <c r="R20" s="23">
        <v>3510</v>
      </c>
      <c r="S20" s="23" t="s">
        <v>84</v>
      </c>
      <c r="T20" s="45">
        <v>1843</v>
      </c>
      <c r="U20" s="20">
        <f>SUM(T20/E20)*100</f>
        <v>4.7692984499133093</v>
      </c>
      <c r="V20" s="45">
        <v>879</v>
      </c>
      <c r="W20" s="20">
        <f>SUM(V20/E20)*100</f>
        <v>2.2746681158295163</v>
      </c>
    </row>
    <row r="21" spans="1:23" ht="15" x14ac:dyDescent="0.2">
      <c r="A21" s="46" t="s">
        <v>35</v>
      </c>
      <c r="B21" s="44">
        <v>89</v>
      </c>
      <c r="C21" s="19">
        <v>89</v>
      </c>
      <c r="D21" s="20">
        <f>SUM(C21/B21)*100</f>
        <v>100</v>
      </c>
      <c r="E21" s="40">
        <f t="shared" si="6"/>
        <v>31346</v>
      </c>
      <c r="F21" s="19">
        <f>SUM(H21:S21)</f>
        <v>30198</v>
      </c>
      <c r="G21" s="41">
        <f>SUM(F21/E21)*100</f>
        <v>96.337650736936126</v>
      </c>
      <c r="H21" s="21">
        <v>1158</v>
      </c>
      <c r="I21" s="23">
        <v>1237</v>
      </c>
      <c r="J21" s="23">
        <v>6104</v>
      </c>
      <c r="K21" s="23">
        <v>9396</v>
      </c>
      <c r="L21" s="23">
        <v>4848</v>
      </c>
      <c r="M21" s="24">
        <v>893</v>
      </c>
      <c r="N21" s="23">
        <v>4050</v>
      </c>
      <c r="O21" s="23" t="s">
        <v>84</v>
      </c>
      <c r="P21" s="23">
        <v>1832</v>
      </c>
      <c r="Q21" s="23">
        <v>680</v>
      </c>
      <c r="R21" s="23" t="s">
        <v>84</v>
      </c>
      <c r="S21" s="23" t="s">
        <v>84</v>
      </c>
      <c r="T21" s="45">
        <v>559</v>
      </c>
      <c r="U21" s="20">
        <f>SUM(T21/E21)*100</f>
        <v>1.7833216359344095</v>
      </c>
      <c r="V21" s="45">
        <v>589</v>
      </c>
      <c r="W21" s="20">
        <f>SUM(V21/E21)*100</f>
        <v>1.8790276271294581</v>
      </c>
    </row>
    <row r="22" spans="1:23" ht="15" x14ac:dyDescent="0.2">
      <c r="A22" s="2"/>
      <c r="B22" s="21"/>
      <c r="C22" s="19"/>
      <c r="D22" s="20"/>
      <c r="E22" s="40"/>
      <c r="F22" s="19"/>
      <c r="G22" s="41"/>
      <c r="H22" s="21"/>
      <c r="I22" s="21"/>
      <c r="J22" s="21"/>
      <c r="K22" s="21"/>
      <c r="L22" s="23"/>
      <c r="M22" s="24"/>
      <c r="N22" s="23"/>
      <c r="O22" s="23"/>
      <c r="P22" s="23"/>
      <c r="Q22" s="23"/>
      <c r="R22" s="23"/>
      <c r="S22" s="23"/>
      <c r="T22" s="45"/>
      <c r="U22" s="20"/>
      <c r="V22" s="45"/>
      <c r="W22" s="20"/>
    </row>
    <row r="23" spans="1:23" ht="15.75" x14ac:dyDescent="0.25">
      <c r="A23" s="46" t="s">
        <v>36</v>
      </c>
      <c r="B23" s="47">
        <f>SUM(B24:B25)</f>
        <v>485</v>
      </c>
      <c r="C23" s="48">
        <f>SUM(C24:C25)</f>
        <v>484</v>
      </c>
      <c r="D23" s="49">
        <f>SUM(C23/B23)*100</f>
        <v>99.793814432989691</v>
      </c>
      <c r="E23" s="50">
        <f>SUM(E24:E25)</f>
        <v>148524</v>
      </c>
      <c r="F23" s="48">
        <f>SUM(F24:F25)</f>
        <v>138086</v>
      </c>
      <c r="G23" s="51">
        <f>SUM(F23/E23)*100</f>
        <v>92.972179580404514</v>
      </c>
      <c r="H23" s="47">
        <f>SUM(H24:H25)</f>
        <v>25401</v>
      </c>
      <c r="I23" s="47">
        <f t="shared" ref="I23:T23" si="7">SUM(I24:I25)</f>
        <v>4415</v>
      </c>
      <c r="J23" s="47">
        <f t="shared" si="7"/>
        <v>4821</v>
      </c>
      <c r="K23" s="47">
        <f t="shared" si="7"/>
        <v>15914</v>
      </c>
      <c r="L23" s="52">
        <f t="shared" si="7"/>
        <v>15404</v>
      </c>
      <c r="M23" s="25">
        <f t="shared" si="7"/>
        <v>2367</v>
      </c>
      <c r="N23" s="52">
        <f t="shared" ref="N23" si="8">SUM(N24:N25)</f>
        <v>28794</v>
      </c>
      <c r="O23" s="52">
        <f>SUM(O24:O25)</f>
        <v>11833</v>
      </c>
      <c r="P23" s="52">
        <f>SUM(P24:P25)</f>
        <v>8914</v>
      </c>
      <c r="Q23" s="52">
        <f t="shared" ref="Q23:S23" si="9">SUM(Q24:Q25)</f>
        <v>3363</v>
      </c>
      <c r="R23" s="52">
        <f t="shared" si="9"/>
        <v>15931</v>
      </c>
      <c r="S23" s="52">
        <f t="shared" si="9"/>
        <v>929</v>
      </c>
      <c r="T23" s="53">
        <f t="shared" si="7"/>
        <v>4794</v>
      </c>
      <c r="U23" s="49">
        <f>SUM(T23/E23)*100</f>
        <v>3.2277611699119335</v>
      </c>
      <c r="V23" s="53">
        <f>SUM(V24:V25)</f>
        <v>5644</v>
      </c>
      <c r="W23" s="49">
        <f>SUM(V23/E23)*100</f>
        <v>3.800059249683553</v>
      </c>
    </row>
    <row r="24" spans="1:23" ht="15" x14ac:dyDescent="0.2">
      <c r="A24" s="46" t="s">
        <v>37</v>
      </c>
      <c r="B24" s="44">
        <v>379</v>
      </c>
      <c r="C24" s="19">
        <v>378</v>
      </c>
      <c r="D24" s="20">
        <f>SUM(C24/B24)*100</f>
        <v>99.736147757255935</v>
      </c>
      <c r="E24" s="40">
        <f>SUM(F24+T24+V24)</f>
        <v>120345</v>
      </c>
      <c r="F24" s="19">
        <f>SUM(H24:S24)</f>
        <v>112123</v>
      </c>
      <c r="G24" s="41">
        <f>SUM(F24/E24)*100</f>
        <v>93.1679754040467</v>
      </c>
      <c r="H24" s="21">
        <v>20395</v>
      </c>
      <c r="I24" s="21">
        <v>3031</v>
      </c>
      <c r="J24" s="21">
        <v>2782</v>
      </c>
      <c r="K24" s="21">
        <v>11369</v>
      </c>
      <c r="L24" s="23">
        <v>10493</v>
      </c>
      <c r="M24" s="24">
        <v>1213</v>
      </c>
      <c r="N24" s="23">
        <v>25894</v>
      </c>
      <c r="O24" s="23">
        <v>10254</v>
      </c>
      <c r="P24" s="23">
        <v>8914</v>
      </c>
      <c r="Q24" s="23">
        <v>2188</v>
      </c>
      <c r="R24" s="23">
        <v>14661</v>
      </c>
      <c r="S24" s="23">
        <v>929</v>
      </c>
      <c r="T24" s="24">
        <v>3231</v>
      </c>
      <c r="U24" s="20">
        <f>SUM(T24/E24)*100</f>
        <v>2.6847812538950517</v>
      </c>
      <c r="V24" s="45">
        <v>4991</v>
      </c>
      <c r="W24" s="20">
        <f>SUM(V24/E24)*100</f>
        <v>4.1472433420582497</v>
      </c>
    </row>
    <row r="25" spans="1:23" ht="15" x14ac:dyDescent="0.2">
      <c r="A25" s="46" t="s">
        <v>38</v>
      </c>
      <c r="B25" s="44">
        <v>106</v>
      </c>
      <c r="C25" s="19">
        <v>106</v>
      </c>
      <c r="D25" s="20">
        <f>SUM(C25/B25)*100</f>
        <v>100</v>
      </c>
      <c r="E25" s="40">
        <f>SUM(F25+T25+V25)</f>
        <v>28179</v>
      </c>
      <c r="F25" s="19">
        <f>SUM(H25:S25)</f>
        <v>25963</v>
      </c>
      <c r="G25" s="41">
        <f>SUM(F25/E25)*100</f>
        <v>92.135987792327626</v>
      </c>
      <c r="H25" s="21">
        <v>5006</v>
      </c>
      <c r="I25" s="21">
        <v>1384</v>
      </c>
      <c r="J25" s="21">
        <v>2039</v>
      </c>
      <c r="K25" s="21">
        <v>4545</v>
      </c>
      <c r="L25" s="23">
        <v>4911</v>
      </c>
      <c r="M25" s="24">
        <v>1154</v>
      </c>
      <c r="N25" s="23">
        <v>2900</v>
      </c>
      <c r="O25" s="23">
        <v>1579</v>
      </c>
      <c r="P25" s="23" t="s">
        <v>84</v>
      </c>
      <c r="Q25" s="23">
        <v>1175</v>
      </c>
      <c r="R25" s="23">
        <v>1270</v>
      </c>
      <c r="S25" s="23" t="s">
        <v>84</v>
      </c>
      <c r="T25" s="45">
        <v>1563</v>
      </c>
      <c r="U25" s="20">
        <f>SUM(T25/E25)*100</f>
        <v>5.5466837006281269</v>
      </c>
      <c r="V25" s="45">
        <v>653</v>
      </c>
      <c r="W25" s="20">
        <f>SUM(V25/E25)*100</f>
        <v>2.3173285070442526</v>
      </c>
    </row>
    <row r="26" spans="1:23" ht="15" x14ac:dyDescent="0.2">
      <c r="A26" s="2"/>
      <c r="B26" s="21"/>
      <c r="C26" s="19"/>
      <c r="D26" s="20"/>
      <c r="E26" s="40"/>
      <c r="F26" s="19"/>
      <c r="G26" s="41"/>
      <c r="H26" s="21"/>
      <c r="I26" s="21"/>
      <c r="J26" s="21"/>
      <c r="K26" s="21"/>
      <c r="L26" s="23"/>
      <c r="M26" s="24"/>
      <c r="N26" s="23"/>
      <c r="O26" s="23"/>
      <c r="P26" s="23"/>
      <c r="Q26" s="23"/>
      <c r="R26" s="23"/>
      <c r="S26" s="23"/>
      <c r="T26" s="45"/>
      <c r="U26" s="20"/>
      <c r="V26" s="45"/>
      <c r="W26" s="20"/>
    </row>
    <row r="27" spans="1:23" ht="15.75" x14ac:dyDescent="0.25">
      <c r="A27" s="46" t="s">
        <v>39</v>
      </c>
      <c r="B27" s="47">
        <f>SUM(B28:B33)</f>
        <v>931</v>
      </c>
      <c r="C27" s="48">
        <f>SUM(C28:C33)</f>
        <v>931</v>
      </c>
      <c r="D27" s="49">
        <f t="shared" ref="D27" si="10">SUM(C27/B27)*100</f>
        <v>100</v>
      </c>
      <c r="E27" s="50">
        <f>SUM(E28:E33)</f>
        <v>284516</v>
      </c>
      <c r="F27" s="53">
        <f>SUM(F28:F33)</f>
        <v>270071</v>
      </c>
      <c r="G27" s="51">
        <f t="shared" ref="G27" si="11">SUM(F27/E27)*100</f>
        <v>94.922956881159578</v>
      </c>
      <c r="H27" s="47">
        <f>SUM(H28:H33)</f>
        <v>38552</v>
      </c>
      <c r="I27" s="47">
        <f>SUM(I28:I33)</f>
        <v>27037</v>
      </c>
      <c r="J27" s="47">
        <f t="shared" ref="J27:V27" si="12">SUM(J28:J33)</f>
        <v>11328</v>
      </c>
      <c r="K27" s="47">
        <f t="shared" si="12"/>
        <v>40881</v>
      </c>
      <c r="L27" s="52">
        <f t="shared" si="12"/>
        <v>28186</v>
      </c>
      <c r="M27" s="25">
        <f t="shared" si="12"/>
        <v>12178</v>
      </c>
      <c r="N27" s="52">
        <f t="shared" ref="N27" si="13">SUM(N28:N33)</f>
        <v>36784</v>
      </c>
      <c r="O27" s="52">
        <f t="shared" si="12"/>
        <v>3621</v>
      </c>
      <c r="P27" s="52">
        <f t="shared" si="12"/>
        <v>13754</v>
      </c>
      <c r="Q27" s="52">
        <f t="shared" ref="Q27:S27" si="14">SUM(Q28:Q33)</f>
        <v>29077</v>
      </c>
      <c r="R27" s="52">
        <f t="shared" si="14"/>
        <v>19352</v>
      </c>
      <c r="S27" s="52">
        <f t="shared" si="14"/>
        <v>9321</v>
      </c>
      <c r="T27" s="53">
        <f t="shared" si="12"/>
        <v>7414</v>
      </c>
      <c r="U27" s="49">
        <f t="shared" ref="U27:U33" si="15">SUM(T27/E27)*100</f>
        <v>2.6058288461808825</v>
      </c>
      <c r="V27" s="53">
        <f t="shared" si="12"/>
        <v>7031</v>
      </c>
      <c r="W27" s="49">
        <f t="shared" ref="W27:W33" si="16">SUM(V27/E27)*100</f>
        <v>2.4712142726595343</v>
      </c>
    </row>
    <row r="28" spans="1:23" ht="15" x14ac:dyDescent="0.2">
      <c r="A28" s="46" t="s">
        <v>40</v>
      </c>
      <c r="B28" s="44">
        <v>290</v>
      </c>
      <c r="C28" s="19">
        <v>290</v>
      </c>
      <c r="D28" s="20">
        <f t="shared" ref="D28:D33" si="17">SUM(C28/B28)*100</f>
        <v>100</v>
      </c>
      <c r="E28" s="40">
        <v>96713</v>
      </c>
      <c r="F28" s="19">
        <v>92140</v>
      </c>
      <c r="G28" s="41">
        <f t="shared" ref="G28:G33" si="18">SUM(F28/E28)*100</f>
        <v>95.271576727017049</v>
      </c>
      <c r="H28" s="21">
        <v>13156</v>
      </c>
      <c r="I28" s="23">
        <v>3286</v>
      </c>
      <c r="J28" s="23">
        <v>4358</v>
      </c>
      <c r="K28" s="23">
        <v>8260</v>
      </c>
      <c r="L28" s="23">
        <v>5437</v>
      </c>
      <c r="M28" s="24">
        <v>1293</v>
      </c>
      <c r="N28" s="23">
        <v>15281</v>
      </c>
      <c r="O28" s="23">
        <v>643</v>
      </c>
      <c r="P28" s="23">
        <v>7841</v>
      </c>
      <c r="Q28" s="23">
        <v>20957</v>
      </c>
      <c r="R28" s="23">
        <v>9920</v>
      </c>
      <c r="S28" s="23">
        <v>1708</v>
      </c>
      <c r="T28" s="24">
        <v>2060</v>
      </c>
      <c r="U28" s="20">
        <f t="shared" si="15"/>
        <v>2.1300135452317681</v>
      </c>
      <c r="V28" s="45">
        <v>2513</v>
      </c>
      <c r="W28" s="20">
        <f t="shared" si="16"/>
        <v>2.5984097277511813</v>
      </c>
    </row>
    <row r="29" spans="1:23" ht="15" x14ac:dyDescent="0.2">
      <c r="A29" s="46" t="s">
        <v>41</v>
      </c>
      <c r="B29" s="44">
        <v>132</v>
      </c>
      <c r="C29" s="19">
        <v>132</v>
      </c>
      <c r="D29" s="20">
        <f t="shared" si="17"/>
        <v>100</v>
      </c>
      <c r="E29" s="40">
        <f t="shared" ref="E29:E32" si="19">SUM(F29+T29+V29)</f>
        <v>34561</v>
      </c>
      <c r="F29" s="19">
        <f t="shared" ref="F29:F32" si="20">SUM(H29:S29)</f>
        <v>32993</v>
      </c>
      <c r="G29" s="41">
        <f t="shared" si="18"/>
        <v>95.463094239171326</v>
      </c>
      <c r="H29" s="21">
        <v>5948</v>
      </c>
      <c r="I29" s="23">
        <v>4765</v>
      </c>
      <c r="J29" s="23">
        <v>1749</v>
      </c>
      <c r="K29" s="23">
        <v>3142</v>
      </c>
      <c r="L29" s="23">
        <v>548</v>
      </c>
      <c r="M29" s="24">
        <v>8328</v>
      </c>
      <c r="N29" s="23">
        <v>3330</v>
      </c>
      <c r="O29" s="23">
        <v>1074</v>
      </c>
      <c r="P29" s="23">
        <v>2730</v>
      </c>
      <c r="Q29" s="23">
        <v>1167</v>
      </c>
      <c r="R29" s="23">
        <v>212</v>
      </c>
      <c r="S29" s="23" t="s">
        <v>84</v>
      </c>
      <c r="T29" s="24">
        <v>722</v>
      </c>
      <c r="U29" s="20">
        <f t="shared" si="15"/>
        <v>2.0890599230346347</v>
      </c>
      <c r="V29" s="45">
        <v>846</v>
      </c>
      <c r="W29" s="20">
        <f t="shared" si="16"/>
        <v>2.4478458377940453</v>
      </c>
    </row>
    <row r="30" spans="1:23" ht="15" x14ac:dyDescent="0.2">
      <c r="A30" s="46" t="s">
        <v>42</v>
      </c>
      <c r="B30" s="44">
        <v>175</v>
      </c>
      <c r="C30" s="19">
        <v>175</v>
      </c>
      <c r="D30" s="20">
        <f t="shared" si="17"/>
        <v>100</v>
      </c>
      <c r="E30" s="40">
        <f t="shared" si="19"/>
        <v>53132</v>
      </c>
      <c r="F30" s="19">
        <f t="shared" si="20"/>
        <v>50201</v>
      </c>
      <c r="G30" s="41">
        <f t="shared" si="18"/>
        <v>94.483550402770462</v>
      </c>
      <c r="H30" s="21">
        <v>7330</v>
      </c>
      <c r="I30" s="23">
        <v>2402</v>
      </c>
      <c r="J30" s="23">
        <v>1449</v>
      </c>
      <c r="K30" s="23">
        <v>15700</v>
      </c>
      <c r="L30" s="23">
        <v>9895</v>
      </c>
      <c r="M30" s="24">
        <v>730</v>
      </c>
      <c r="N30" s="23">
        <v>6188</v>
      </c>
      <c r="O30" s="23">
        <v>339</v>
      </c>
      <c r="P30" s="23" t="s">
        <v>84</v>
      </c>
      <c r="Q30" s="23">
        <v>632</v>
      </c>
      <c r="R30" s="23">
        <v>5536</v>
      </c>
      <c r="S30" s="23" t="s">
        <v>84</v>
      </c>
      <c r="T30" s="24">
        <v>1448</v>
      </c>
      <c r="U30" s="20">
        <f t="shared" si="15"/>
        <v>2.7252879620567643</v>
      </c>
      <c r="V30" s="45">
        <v>1483</v>
      </c>
      <c r="W30" s="20">
        <f t="shared" si="16"/>
        <v>2.7911616351727773</v>
      </c>
    </row>
    <row r="31" spans="1:23" ht="15" x14ac:dyDescent="0.2">
      <c r="A31" s="46" t="s">
        <v>43</v>
      </c>
      <c r="B31" s="44">
        <v>127</v>
      </c>
      <c r="C31" s="19">
        <v>127</v>
      </c>
      <c r="D31" s="20">
        <f t="shared" si="17"/>
        <v>100</v>
      </c>
      <c r="E31" s="40">
        <f t="shared" si="19"/>
        <v>36810</v>
      </c>
      <c r="F31" s="19">
        <f t="shared" si="20"/>
        <v>34482</v>
      </c>
      <c r="G31" s="41">
        <f t="shared" si="18"/>
        <v>93.675631621841887</v>
      </c>
      <c r="H31" s="21">
        <v>4277</v>
      </c>
      <c r="I31" s="23">
        <v>4586</v>
      </c>
      <c r="J31" s="23">
        <v>394</v>
      </c>
      <c r="K31" s="23">
        <v>7675</v>
      </c>
      <c r="L31" s="23">
        <v>4097</v>
      </c>
      <c r="M31" s="24">
        <v>637</v>
      </c>
      <c r="N31" s="24">
        <v>5750</v>
      </c>
      <c r="O31" s="23">
        <v>199</v>
      </c>
      <c r="P31" s="23">
        <v>2172</v>
      </c>
      <c r="Q31" s="23">
        <v>2447</v>
      </c>
      <c r="R31" s="23">
        <v>2248</v>
      </c>
      <c r="S31" s="23" t="s">
        <v>84</v>
      </c>
      <c r="T31" s="24">
        <v>1333</v>
      </c>
      <c r="U31" s="20">
        <f t="shared" si="15"/>
        <v>3.6212985601738654</v>
      </c>
      <c r="V31" s="45">
        <v>995</v>
      </c>
      <c r="W31" s="20">
        <f t="shared" si="16"/>
        <v>2.7030698179842436</v>
      </c>
    </row>
    <row r="32" spans="1:23" ht="15" x14ac:dyDescent="0.2">
      <c r="A32" s="46" t="s">
        <v>44</v>
      </c>
      <c r="B32" s="44">
        <v>128</v>
      </c>
      <c r="C32" s="19">
        <v>128</v>
      </c>
      <c r="D32" s="20">
        <f t="shared" si="17"/>
        <v>100</v>
      </c>
      <c r="E32" s="40">
        <f t="shared" si="19"/>
        <v>38970</v>
      </c>
      <c r="F32" s="19">
        <f t="shared" si="20"/>
        <v>37341</v>
      </c>
      <c r="G32" s="41">
        <f t="shared" si="18"/>
        <v>95.819861431870663</v>
      </c>
      <c r="H32" s="21">
        <v>3261</v>
      </c>
      <c r="I32" s="23">
        <v>3082</v>
      </c>
      <c r="J32" s="23">
        <v>2834</v>
      </c>
      <c r="K32" s="23">
        <v>4454</v>
      </c>
      <c r="L32" s="23">
        <v>5310</v>
      </c>
      <c r="M32" s="24">
        <v>533</v>
      </c>
      <c r="N32" s="23">
        <v>3822</v>
      </c>
      <c r="O32" s="23">
        <v>1366</v>
      </c>
      <c r="P32" s="23" t="s">
        <v>84</v>
      </c>
      <c r="Q32" s="23">
        <v>3630</v>
      </c>
      <c r="R32" s="23">
        <v>1436</v>
      </c>
      <c r="S32" s="23">
        <v>7613</v>
      </c>
      <c r="T32" s="24">
        <v>941</v>
      </c>
      <c r="U32" s="20">
        <f t="shared" si="15"/>
        <v>2.4146779574031307</v>
      </c>
      <c r="V32" s="45">
        <v>688</v>
      </c>
      <c r="W32" s="20">
        <f t="shared" si="16"/>
        <v>1.7654606107261999</v>
      </c>
    </row>
    <row r="33" spans="1:23" ht="15" x14ac:dyDescent="0.2">
      <c r="A33" s="46" t="s">
        <v>45</v>
      </c>
      <c r="B33" s="44">
        <v>79</v>
      </c>
      <c r="C33" s="19">
        <v>79</v>
      </c>
      <c r="D33" s="20">
        <f t="shared" si="17"/>
        <v>100</v>
      </c>
      <c r="E33" s="40">
        <v>24330</v>
      </c>
      <c r="F33" s="19">
        <v>22914</v>
      </c>
      <c r="G33" s="41">
        <f t="shared" si="18"/>
        <v>94.180024660912451</v>
      </c>
      <c r="H33" s="21">
        <v>4580</v>
      </c>
      <c r="I33" s="23">
        <v>8916</v>
      </c>
      <c r="J33" s="23">
        <v>544</v>
      </c>
      <c r="K33" s="23">
        <v>1650</v>
      </c>
      <c r="L33" s="23">
        <v>2899</v>
      </c>
      <c r="M33" s="24">
        <v>657</v>
      </c>
      <c r="N33" s="23">
        <v>2413</v>
      </c>
      <c r="O33" s="23" t="s">
        <v>84</v>
      </c>
      <c r="P33" s="23">
        <v>1011</v>
      </c>
      <c r="Q33" s="23">
        <v>244</v>
      </c>
      <c r="R33" s="23" t="s">
        <v>84</v>
      </c>
      <c r="S33" s="23" t="s">
        <v>84</v>
      </c>
      <c r="T33" s="24">
        <v>910</v>
      </c>
      <c r="U33" s="20">
        <f t="shared" si="15"/>
        <v>3.7402383888203863</v>
      </c>
      <c r="V33" s="45">
        <v>506</v>
      </c>
      <c r="W33" s="20">
        <f t="shared" si="16"/>
        <v>2.0797369502671597</v>
      </c>
    </row>
    <row r="34" spans="1:23" ht="15" x14ac:dyDescent="0.2">
      <c r="A34" s="2"/>
      <c r="B34" s="21"/>
      <c r="C34" s="19"/>
      <c r="D34" s="20"/>
      <c r="E34" s="40"/>
      <c r="F34" s="19"/>
      <c r="G34" s="41"/>
      <c r="H34" s="21"/>
      <c r="I34" s="21"/>
      <c r="J34" s="21"/>
      <c r="K34" s="21"/>
      <c r="L34" s="23"/>
      <c r="M34" s="24"/>
      <c r="N34" s="23"/>
      <c r="O34" s="23"/>
      <c r="P34" s="23"/>
      <c r="Q34" s="23"/>
      <c r="R34" s="23"/>
      <c r="S34" s="23"/>
      <c r="T34" s="45"/>
      <c r="U34" s="20"/>
      <c r="V34" s="45"/>
      <c r="W34" s="20"/>
    </row>
    <row r="35" spans="1:23" ht="15.75" x14ac:dyDescent="0.25">
      <c r="A35" s="46" t="s">
        <v>46</v>
      </c>
      <c r="B35" s="47">
        <f>SUM(B36:B37)</f>
        <v>166</v>
      </c>
      <c r="C35" s="48">
        <f>SUM(C36:C37)</f>
        <v>166</v>
      </c>
      <c r="D35" s="49">
        <f>SUM(C35/B35)*100</f>
        <v>100</v>
      </c>
      <c r="E35" s="50">
        <f>SUM(E36:E37)</f>
        <v>39076</v>
      </c>
      <c r="F35" s="48">
        <f>SUM(F36:F37)</f>
        <v>35894</v>
      </c>
      <c r="G35" s="51">
        <f>SUM(F35/E35)*100</f>
        <v>91.856894257344663</v>
      </c>
      <c r="H35" s="47">
        <f>SUM(H36:H37)</f>
        <v>9780</v>
      </c>
      <c r="I35" s="47">
        <f t="shared" ref="I35:T35" si="21">SUM(I36:I37)</f>
        <v>5485</v>
      </c>
      <c r="J35" s="47">
        <f t="shared" si="21"/>
        <v>7015</v>
      </c>
      <c r="K35" s="47">
        <f t="shared" si="21"/>
        <v>921</v>
      </c>
      <c r="L35" s="52">
        <f t="shared" si="21"/>
        <v>3660</v>
      </c>
      <c r="M35" s="25">
        <f t="shared" si="21"/>
        <v>1553</v>
      </c>
      <c r="N35" s="52">
        <f t="shared" ref="N35" si="22">SUM(N36:N37)</f>
        <v>5353</v>
      </c>
      <c r="O35" s="52">
        <f>SUM(O36:O37)</f>
        <v>258</v>
      </c>
      <c r="P35" s="52">
        <f>SUM(P36:P37)</f>
        <v>1491</v>
      </c>
      <c r="Q35" s="52">
        <f t="shared" ref="Q35:S35" si="23">SUM(Q36:Q37)</f>
        <v>378</v>
      </c>
      <c r="R35" s="52">
        <f t="shared" si="23"/>
        <v>0</v>
      </c>
      <c r="S35" s="52">
        <f t="shared" si="23"/>
        <v>0</v>
      </c>
      <c r="T35" s="53">
        <f t="shared" si="21"/>
        <v>2117</v>
      </c>
      <c r="U35" s="49">
        <f>SUM(T35/E35)*100</f>
        <v>5.4176476609683695</v>
      </c>
      <c r="V35" s="53">
        <f>SUM(V36:V37)</f>
        <v>1065</v>
      </c>
      <c r="W35" s="49">
        <f>SUM(V35/E35)*100</f>
        <v>2.7254580816869689</v>
      </c>
    </row>
    <row r="36" spans="1:23" ht="15" x14ac:dyDescent="0.2">
      <c r="A36" s="46" t="s">
        <v>47</v>
      </c>
      <c r="B36" s="44">
        <v>97</v>
      </c>
      <c r="C36" s="19">
        <v>97</v>
      </c>
      <c r="D36" s="20">
        <f>SUM(C36/B36)*100</f>
        <v>100</v>
      </c>
      <c r="E36" s="40">
        <f t="shared" ref="E36:E37" si="24">SUM(F36+T36+V36)</f>
        <v>22320</v>
      </c>
      <c r="F36" s="19">
        <f t="shared" ref="F36:F37" si="25">SUM(H36:S36)</f>
        <v>20131</v>
      </c>
      <c r="G36" s="41">
        <f>SUM(F36/E36)*100</f>
        <v>90.192652329749095</v>
      </c>
      <c r="H36" s="21">
        <v>4706</v>
      </c>
      <c r="I36" s="21">
        <v>2943</v>
      </c>
      <c r="J36" s="21">
        <v>6162</v>
      </c>
      <c r="K36" s="21">
        <v>760</v>
      </c>
      <c r="L36" s="23">
        <v>1748</v>
      </c>
      <c r="M36" s="24">
        <v>1135</v>
      </c>
      <c r="N36" s="23">
        <v>1529</v>
      </c>
      <c r="O36" s="23" t="s">
        <v>84</v>
      </c>
      <c r="P36" s="23">
        <v>925</v>
      </c>
      <c r="Q36" s="23">
        <v>223</v>
      </c>
      <c r="R36" s="23" t="s">
        <v>84</v>
      </c>
      <c r="S36" s="23" t="s">
        <v>84</v>
      </c>
      <c r="T36" s="45">
        <v>1520</v>
      </c>
      <c r="U36" s="20">
        <f>SUM(T36/E36)*100</f>
        <v>6.8100358422939076</v>
      </c>
      <c r="V36" s="45">
        <v>669</v>
      </c>
      <c r="W36" s="20">
        <f>SUM(V36/E36)*100</f>
        <v>2.997311827956989</v>
      </c>
    </row>
    <row r="37" spans="1:23" ht="15" x14ac:dyDescent="0.2">
      <c r="A37" s="46" t="s">
        <v>48</v>
      </c>
      <c r="B37" s="44">
        <v>69</v>
      </c>
      <c r="C37" s="19">
        <v>69</v>
      </c>
      <c r="D37" s="20">
        <f>SUM(C37/B37)*100</f>
        <v>100</v>
      </c>
      <c r="E37" s="40">
        <f t="shared" si="24"/>
        <v>16756</v>
      </c>
      <c r="F37" s="19">
        <f t="shared" si="25"/>
        <v>15763</v>
      </c>
      <c r="G37" s="41">
        <f>SUM(F37/E37)*100</f>
        <v>94.073764621628072</v>
      </c>
      <c r="H37" s="21">
        <v>5074</v>
      </c>
      <c r="I37" s="21">
        <v>2542</v>
      </c>
      <c r="J37" s="21">
        <v>853</v>
      </c>
      <c r="K37" s="21">
        <v>161</v>
      </c>
      <c r="L37" s="23">
        <v>1912</v>
      </c>
      <c r="M37" s="24">
        <v>418</v>
      </c>
      <c r="N37" s="23">
        <v>3824</v>
      </c>
      <c r="O37" s="23">
        <v>258</v>
      </c>
      <c r="P37" s="23">
        <v>566</v>
      </c>
      <c r="Q37" s="23">
        <v>155</v>
      </c>
      <c r="R37" s="23" t="s">
        <v>84</v>
      </c>
      <c r="S37" s="23" t="s">
        <v>84</v>
      </c>
      <c r="T37" s="45">
        <v>597</v>
      </c>
      <c r="U37" s="20">
        <f>SUM(T37/E37)*100</f>
        <v>3.5629028407734542</v>
      </c>
      <c r="V37" s="45">
        <v>396</v>
      </c>
      <c r="W37" s="20">
        <f>SUM(V37/E37)*100</f>
        <v>2.3633325375984722</v>
      </c>
    </row>
    <row r="38" spans="1:23" ht="15" x14ac:dyDescent="0.2">
      <c r="A38" s="2"/>
      <c r="B38" s="21"/>
      <c r="C38" s="19"/>
      <c r="D38" s="20"/>
      <c r="E38" s="40"/>
      <c r="F38" s="19"/>
      <c r="G38" s="41"/>
      <c r="H38" s="21"/>
      <c r="I38" s="21"/>
      <c r="J38" s="21"/>
      <c r="K38" s="21"/>
      <c r="L38" s="23"/>
      <c r="M38" s="24"/>
      <c r="N38" s="23"/>
      <c r="O38" s="23"/>
      <c r="P38" s="23"/>
      <c r="Q38" s="23"/>
      <c r="R38" s="23"/>
      <c r="S38" s="23"/>
      <c r="T38" s="45"/>
      <c r="U38" s="20"/>
      <c r="V38" s="45"/>
      <c r="W38" s="20"/>
    </row>
    <row r="39" spans="1:23" ht="15.75" x14ac:dyDescent="0.25">
      <c r="A39" s="46" t="s">
        <v>49</v>
      </c>
      <c r="B39" s="47">
        <f>SUM(B40:B42)</f>
        <v>309</v>
      </c>
      <c r="C39" s="48">
        <f>SUM(C40:C42)</f>
        <v>309</v>
      </c>
      <c r="D39" s="49">
        <f>SUM(C39/B39)*100</f>
        <v>100</v>
      </c>
      <c r="E39" s="50">
        <f>SUM(E40:E42)</f>
        <v>90663</v>
      </c>
      <c r="F39" s="48">
        <f>SUM(F40:F42)</f>
        <v>87468</v>
      </c>
      <c r="G39" s="51">
        <f>SUM(F39/E39)*100</f>
        <v>96.475960424870124</v>
      </c>
      <c r="H39" s="47">
        <f>SUM(H40:H42)</f>
        <v>15648</v>
      </c>
      <c r="I39" s="47">
        <f t="shared" ref="I39:T39" si="26">SUM(I40:I42)</f>
        <v>1319</v>
      </c>
      <c r="J39" s="47">
        <f t="shared" si="26"/>
        <v>570</v>
      </c>
      <c r="K39" s="47">
        <f t="shared" si="26"/>
        <v>22550</v>
      </c>
      <c r="L39" s="52">
        <f t="shared" si="26"/>
        <v>12544</v>
      </c>
      <c r="M39" s="25">
        <f t="shared" si="26"/>
        <v>2550</v>
      </c>
      <c r="N39" s="52">
        <f t="shared" ref="N39" si="27">SUM(N40:N42)</f>
        <v>20649</v>
      </c>
      <c r="O39" s="52">
        <f>SUM(O40:O42)</f>
        <v>245</v>
      </c>
      <c r="P39" s="52">
        <f>SUM(P40:P42)</f>
        <v>8533</v>
      </c>
      <c r="Q39" s="52">
        <f t="shared" ref="Q39:S39" si="28">SUM(Q40:Q42)</f>
        <v>1216</v>
      </c>
      <c r="R39" s="52">
        <f t="shared" si="28"/>
        <v>95</v>
      </c>
      <c r="S39" s="52">
        <f t="shared" si="28"/>
        <v>1549</v>
      </c>
      <c r="T39" s="53">
        <f t="shared" si="26"/>
        <v>1753</v>
      </c>
      <c r="U39" s="49">
        <f>SUM(T39/E39)*100</f>
        <v>1.9335340767457507</v>
      </c>
      <c r="V39" s="53">
        <f>SUM(V40:V42)</f>
        <v>1442</v>
      </c>
      <c r="W39" s="49">
        <f>SUM(V39/E39)*100</f>
        <v>1.5905054983841256</v>
      </c>
    </row>
    <row r="40" spans="1:23" ht="15" x14ac:dyDescent="0.2">
      <c r="A40" s="46" t="s">
        <v>50</v>
      </c>
      <c r="B40" s="44">
        <v>96</v>
      </c>
      <c r="C40" s="19">
        <v>96</v>
      </c>
      <c r="D40" s="20">
        <f>SUM(C40/B40)*100</f>
        <v>100</v>
      </c>
      <c r="E40" s="40">
        <f t="shared" ref="E40:E42" si="29">SUM(F40+T40+V40)</f>
        <v>36857</v>
      </c>
      <c r="F40" s="19">
        <f t="shared" ref="F40:F41" si="30">SUM(H40:S40)</f>
        <v>36080</v>
      </c>
      <c r="G40" s="41">
        <f>SUM(F40/E40)*100</f>
        <v>97.89185229400114</v>
      </c>
      <c r="H40" s="23">
        <v>4141</v>
      </c>
      <c r="I40" s="26">
        <v>642</v>
      </c>
      <c r="J40" s="23">
        <v>150</v>
      </c>
      <c r="K40" s="26">
        <v>3154</v>
      </c>
      <c r="L40" s="23">
        <v>9036</v>
      </c>
      <c r="M40" s="26">
        <v>1012</v>
      </c>
      <c r="N40" s="23">
        <v>8011</v>
      </c>
      <c r="O40" s="23" t="s">
        <v>84</v>
      </c>
      <c r="P40" s="23">
        <v>7475</v>
      </c>
      <c r="Q40" s="23">
        <v>985</v>
      </c>
      <c r="R40" s="23">
        <v>95</v>
      </c>
      <c r="S40" s="23">
        <v>1379</v>
      </c>
      <c r="T40" s="45">
        <v>348</v>
      </c>
      <c r="U40" s="20">
        <f>SUM(T40/E40)*100</f>
        <v>0.94418970616165188</v>
      </c>
      <c r="V40" s="45">
        <v>429</v>
      </c>
      <c r="W40" s="20">
        <f>SUM(V40/E40)*100</f>
        <v>1.1639579998372087</v>
      </c>
    </row>
    <row r="41" spans="1:23" ht="15" x14ac:dyDescent="0.2">
      <c r="A41" s="46" t="s">
        <v>51</v>
      </c>
      <c r="B41" s="44">
        <v>96</v>
      </c>
      <c r="C41" s="19">
        <v>96</v>
      </c>
      <c r="D41" s="20">
        <f>SUM(C41/B41)*100</f>
        <v>100</v>
      </c>
      <c r="E41" s="40">
        <f t="shared" si="29"/>
        <v>26630</v>
      </c>
      <c r="F41" s="19">
        <f t="shared" si="30"/>
        <v>25583</v>
      </c>
      <c r="G41" s="41">
        <f>SUM(F41/E41)*100</f>
        <v>96.068343972962822</v>
      </c>
      <c r="H41" s="23">
        <v>3165</v>
      </c>
      <c r="I41" s="26">
        <v>677</v>
      </c>
      <c r="J41" s="23">
        <v>168</v>
      </c>
      <c r="K41" s="26">
        <v>13047</v>
      </c>
      <c r="L41" s="23">
        <v>2140</v>
      </c>
      <c r="M41" s="23">
        <v>978</v>
      </c>
      <c r="N41" s="23">
        <v>5007</v>
      </c>
      <c r="O41" s="23" t="s">
        <v>84</v>
      </c>
      <c r="P41" s="23" t="s">
        <v>84</v>
      </c>
      <c r="Q41" s="23">
        <v>231</v>
      </c>
      <c r="R41" s="23" t="s">
        <v>84</v>
      </c>
      <c r="S41" s="23">
        <v>170</v>
      </c>
      <c r="T41" s="45">
        <v>611</v>
      </c>
      <c r="U41" s="20">
        <f>SUM(T41/E41)*100</f>
        <v>2.2944048066090872</v>
      </c>
      <c r="V41" s="45">
        <v>436</v>
      </c>
      <c r="W41" s="20">
        <f>SUM(V41/E41)*100</f>
        <v>1.6372512204280887</v>
      </c>
    </row>
    <row r="42" spans="1:23" ht="15" x14ac:dyDescent="0.2">
      <c r="A42" s="46" t="s">
        <v>52</v>
      </c>
      <c r="B42" s="44">
        <v>117</v>
      </c>
      <c r="C42" s="19">
        <v>117</v>
      </c>
      <c r="D42" s="20">
        <f>SUM(C42/B42)*100</f>
        <v>100</v>
      </c>
      <c r="E42" s="40">
        <f t="shared" si="29"/>
        <v>27176</v>
      </c>
      <c r="F42" s="19">
        <f>SUM(H42:S42)</f>
        <v>25805</v>
      </c>
      <c r="G42" s="41">
        <f>SUM(F42/E42)*100</f>
        <v>94.955107447748006</v>
      </c>
      <c r="H42" s="23">
        <v>8342</v>
      </c>
      <c r="I42" s="26">
        <v>0</v>
      </c>
      <c r="J42" s="23">
        <v>252</v>
      </c>
      <c r="K42" s="26">
        <v>6349</v>
      </c>
      <c r="L42" s="23">
        <v>1368</v>
      </c>
      <c r="M42" s="23">
        <v>560</v>
      </c>
      <c r="N42" s="23">
        <v>7631</v>
      </c>
      <c r="O42" s="23">
        <v>245</v>
      </c>
      <c r="P42" s="23">
        <v>1058</v>
      </c>
      <c r="Q42" s="23" t="s">
        <v>84</v>
      </c>
      <c r="R42" s="23" t="s">
        <v>84</v>
      </c>
      <c r="S42" s="23" t="s">
        <v>84</v>
      </c>
      <c r="T42" s="45">
        <v>794</v>
      </c>
      <c r="U42" s="20">
        <f>SUM(T42/E42)*100</f>
        <v>2.9216956137768619</v>
      </c>
      <c r="V42" s="45">
        <v>577</v>
      </c>
      <c r="W42" s="20">
        <f>SUM(V42/E42)*100</f>
        <v>2.1231969384751253</v>
      </c>
    </row>
    <row r="43" spans="1:23" ht="15" x14ac:dyDescent="0.2">
      <c r="A43" s="2"/>
      <c r="B43" s="21"/>
      <c r="C43" s="19"/>
      <c r="D43" s="20"/>
      <c r="E43" s="40"/>
      <c r="F43" s="19"/>
      <c r="G43" s="41"/>
      <c r="H43" s="21"/>
      <c r="I43" s="21"/>
      <c r="J43" s="21"/>
      <c r="K43" s="21"/>
      <c r="L43" s="23"/>
      <c r="M43" s="24"/>
      <c r="N43" s="23"/>
      <c r="O43" s="23"/>
      <c r="P43" s="23"/>
      <c r="Q43" s="23"/>
      <c r="R43" s="23"/>
      <c r="S43" s="23"/>
      <c r="T43" s="45"/>
      <c r="U43" s="20"/>
      <c r="V43" s="45"/>
      <c r="W43" s="20"/>
    </row>
    <row r="44" spans="1:23" ht="15.75" x14ac:dyDescent="0.25">
      <c r="A44" s="46" t="s">
        <v>53</v>
      </c>
      <c r="B44" s="47">
        <f>SUM(B45:B46)</f>
        <v>250</v>
      </c>
      <c r="C44" s="48">
        <f>SUM(C45:C46)</f>
        <v>250</v>
      </c>
      <c r="D44" s="49">
        <f>SUM(C44/B44)*100</f>
        <v>100</v>
      </c>
      <c r="E44" s="50">
        <f>SUM(E45:E46)</f>
        <v>74733</v>
      </c>
      <c r="F44" s="48">
        <f>SUM(F45:F46)</f>
        <v>71308</v>
      </c>
      <c r="G44" s="51">
        <f>SUM(F44/E44)*100</f>
        <v>95.417017917118272</v>
      </c>
      <c r="H44" s="47">
        <f>SUM(H45:H46)</f>
        <v>8743</v>
      </c>
      <c r="I44" s="47">
        <f t="shared" ref="I44:T44" si="31">SUM(I45:I46)</f>
        <v>7842</v>
      </c>
      <c r="J44" s="47">
        <f t="shared" si="31"/>
        <v>201</v>
      </c>
      <c r="K44" s="47">
        <f t="shared" si="31"/>
        <v>6708</v>
      </c>
      <c r="L44" s="52">
        <f t="shared" si="31"/>
        <v>18125</v>
      </c>
      <c r="M44" s="25">
        <f t="shared" si="31"/>
        <v>6153</v>
      </c>
      <c r="N44" s="52">
        <f t="shared" ref="N44" si="32">SUM(N45:N46)</f>
        <v>13506</v>
      </c>
      <c r="O44" s="52">
        <f>SUM(O45:O46)</f>
        <v>218</v>
      </c>
      <c r="P44" s="52">
        <f>SUM(P45:P46)</f>
        <v>5485</v>
      </c>
      <c r="Q44" s="52">
        <f t="shared" ref="Q44:S44" si="33">SUM(Q45:Q46)</f>
        <v>4327</v>
      </c>
      <c r="R44" s="52">
        <f t="shared" si="33"/>
        <v>0</v>
      </c>
      <c r="S44" s="52">
        <f t="shared" si="33"/>
        <v>0</v>
      </c>
      <c r="T44" s="53">
        <f t="shared" si="31"/>
        <v>2231</v>
      </c>
      <c r="U44" s="49">
        <f>SUM(T44/E44)*100</f>
        <v>2.9852943144260231</v>
      </c>
      <c r="V44" s="53">
        <f>SUM(V45:V46)</f>
        <v>1194</v>
      </c>
      <c r="W44" s="49">
        <f>SUM(V44/E44)*100</f>
        <v>1.5976877684557023</v>
      </c>
    </row>
    <row r="45" spans="1:23" ht="15" x14ac:dyDescent="0.2">
      <c r="A45" s="46" t="s">
        <v>54</v>
      </c>
      <c r="B45" s="44">
        <v>124</v>
      </c>
      <c r="C45" s="19">
        <v>124</v>
      </c>
      <c r="D45" s="20">
        <f>SUM(C45/B45)*100</f>
        <v>100</v>
      </c>
      <c r="E45" s="40">
        <f t="shared" ref="E45:E46" si="34">SUM(F45+T45+V45)</f>
        <v>37614</v>
      </c>
      <c r="F45" s="19">
        <f>SUM(H45:S45)</f>
        <v>36052</v>
      </c>
      <c r="G45" s="41">
        <f>SUM(F45/E45)*100</f>
        <v>95.847290902323607</v>
      </c>
      <c r="H45" s="21">
        <v>3112</v>
      </c>
      <c r="I45" s="19">
        <v>2387</v>
      </c>
      <c r="J45" s="23" t="s">
        <v>84</v>
      </c>
      <c r="K45" s="19">
        <v>3497</v>
      </c>
      <c r="L45" s="23">
        <v>12631</v>
      </c>
      <c r="M45" s="23">
        <v>5154</v>
      </c>
      <c r="N45" s="23">
        <v>4634</v>
      </c>
      <c r="O45" s="23">
        <v>218</v>
      </c>
      <c r="P45" s="23">
        <v>3635</v>
      </c>
      <c r="Q45" s="23">
        <v>784</v>
      </c>
      <c r="R45" s="23" t="s">
        <v>84</v>
      </c>
      <c r="S45" s="23" t="s">
        <v>84</v>
      </c>
      <c r="T45" s="45">
        <v>1003</v>
      </c>
      <c r="U45" s="20">
        <f>SUM(T45/E45)*100</f>
        <v>2.6665603232838837</v>
      </c>
      <c r="V45" s="45">
        <v>559</v>
      </c>
      <c r="W45" s="20">
        <f>SUM(V45/E45)*100</f>
        <v>1.4861487743925135</v>
      </c>
    </row>
    <row r="46" spans="1:23" ht="15" x14ac:dyDescent="0.2">
      <c r="A46" s="46" t="s">
        <v>55</v>
      </c>
      <c r="B46" s="44">
        <v>126</v>
      </c>
      <c r="C46" s="19">
        <v>126</v>
      </c>
      <c r="D46" s="20">
        <f>SUM(C46/B46)*100</f>
        <v>100</v>
      </c>
      <c r="E46" s="40">
        <f t="shared" si="34"/>
        <v>37119</v>
      </c>
      <c r="F46" s="19">
        <f>SUM(H46:S46)</f>
        <v>35256</v>
      </c>
      <c r="G46" s="41">
        <f>SUM(F46/E46)*100</f>
        <v>94.981007031439418</v>
      </c>
      <c r="H46" s="21">
        <v>5631</v>
      </c>
      <c r="I46" s="19">
        <v>5455</v>
      </c>
      <c r="J46" s="21">
        <v>201</v>
      </c>
      <c r="K46" s="19">
        <v>3211</v>
      </c>
      <c r="L46" s="23">
        <v>5494</v>
      </c>
      <c r="M46" s="26">
        <v>999</v>
      </c>
      <c r="N46" s="23">
        <v>8872</v>
      </c>
      <c r="O46" s="23" t="s">
        <v>84</v>
      </c>
      <c r="P46" s="23">
        <v>1850</v>
      </c>
      <c r="Q46" s="23">
        <v>3543</v>
      </c>
      <c r="R46" s="23" t="s">
        <v>84</v>
      </c>
      <c r="S46" s="23" t="s">
        <v>84</v>
      </c>
      <c r="T46" s="45">
        <v>1228</v>
      </c>
      <c r="U46" s="20">
        <f>SUM(T46/E46)*100</f>
        <v>3.3082787790619359</v>
      </c>
      <c r="V46" s="45">
        <v>635</v>
      </c>
      <c r="W46" s="20">
        <f>SUM(V46/E46)*100</f>
        <v>1.7107141894986397</v>
      </c>
    </row>
    <row r="47" spans="1:23" ht="15" x14ac:dyDescent="0.2">
      <c r="A47" s="2"/>
      <c r="B47" s="21"/>
      <c r="C47" s="19"/>
      <c r="D47" s="20"/>
      <c r="E47" s="40"/>
      <c r="F47" s="19"/>
      <c r="G47" s="41"/>
      <c r="H47" s="21"/>
      <c r="I47" s="21"/>
      <c r="J47" s="21"/>
      <c r="K47" s="21"/>
      <c r="L47" s="23"/>
      <c r="M47" s="24"/>
      <c r="N47" s="23"/>
      <c r="O47" s="23"/>
      <c r="P47" s="23"/>
      <c r="Q47" s="23"/>
      <c r="R47" s="23"/>
      <c r="S47" s="23"/>
      <c r="T47" s="45"/>
      <c r="U47" s="20"/>
      <c r="V47" s="45"/>
      <c r="W47" s="20"/>
    </row>
    <row r="48" spans="1:23" ht="15.75" x14ac:dyDescent="0.25">
      <c r="A48" s="46" t="s">
        <v>56</v>
      </c>
      <c r="B48" s="47">
        <f>SUM(B49:B54)</f>
        <v>2198</v>
      </c>
      <c r="C48" s="48">
        <f>SUM(C49:C54)</f>
        <v>2181</v>
      </c>
      <c r="D48" s="49">
        <f t="shared" ref="D48:D52" si="35">SUM(C48/B48)*100</f>
        <v>99.226569608735218</v>
      </c>
      <c r="E48" s="50">
        <f>SUM(E49:E54)</f>
        <v>731767</v>
      </c>
      <c r="F48" s="48">
        <f>SUM(F49:F54)</f>
        <v>697546</v>
      </c>
      <c r="G48" s="51">
        <f>SUM(F48/E48)*100</f>
        <v>95.32351144558308</v>
      </c>
      <c r="H48" s="47">
        <f>SUM(H49:H54)</f>
        <v>101138</v>
      </c>
      <c r="I48" s="47">
        <f t="shared" ref="I48:T48" si="36">SUM(I49:I54)</f>
        <v>24643</v>
      </c>
      <c r="J48" s="47">
        <f t="shared" si="36"/>
        <v>19141</v>
      </c>
      <c r="K48" s="47">
        <f t="shared" si="36"/>
        <v>34329</v>
      </c>
      <c r="L48" s="52">
        <f t="shared" si="36"/>
        <v>34564</v>
      </c>
      <c r="M48" s="25">
        <f t="shared" si="36"/>
        <v>15013</v>
      </c>
      <c r="N48" s="52">
        <f t="shared" ref="N48" si="37">SUM(N49:N54)</f>
        <v>112545</v>
      </c>
      <c r="O48" s="52">
        <f t="shared" si="36"/>
        <v>8634</v>
      </c>
      <c r="P48" s="52">
        <f t="shared" si="36"/>
        <v>53635</v>
      </c>
      <c r="Q48" s="52">
        <f t="shared" ref="Q48:S48" si="38">SUM(Q49:Q54)</f>
        <v>52625</v>
      </c>
      <c r="R48" s="52">
        <f t="shared" si="38"/>
        <v>157898</v>
      </c>
      <c r="S48" s="52">
        <f t="shared" si="38"/>
        <v>83381</v>
      </c>
      <c r="T48" s="53">
        <f t="shared" si="36"/>
        <v>13377</v>
      </c>
      <c r="U48" s="49">
        <f t="shared" ref="U48:U52" si="39">SUM(T48/E48)*100</f>
        <v>1.8280408927978442</v>
      </c>
      <c r="V48" s="53">
        <f>SUM(V49:V54)</f>
        <v>20844</v>
      </c>
      <c r="W48" s="49">
        <f t="shared" ref="W48:W52" si="40">SUM(V48/E48)*100</f>
        <v>2.8484476616190673</v>
      </c>
    </row>
    <row r="49" spans="1:23" ht="15" x14ac:dyDescent="0.2">
      <c r="A49" s="46" t="s">
        <v>57</v>
      </c>
      <c r="B49" s="21">
        <v>141</v>
      </c>
      <c r="C49" s="19">
        <v>141</v>
      </c>
      <c r="D49" s="20">
        <f>SUM(C49/B49)*100</f>
        <v>100</v>
      </c>
      <c r="E49" s="40">
        <v>36002</v>
      </c>
      <c r="F49" s="19">
        <f>SUM(H49:S49)</f>
        <v>33823</v>
      </c>
      <c r="G49" s="41">
        <f t="shared" ref="G49" si="41">SUM(F49/E49)*100</f>
        <v>93.947558468973952</v>
      </c>
      <c r="H49" s="21">
        <v>4773</v>
      </c>
      <c r="I49" s="19">
        <v>853</v>
      </c>
      <c r="J49" s="21">
        <v>584</v>
      </c>
      <c r="K49" s="19">
        <v>4100</v>
      </c>
      <c r="L49" s="23">
        <v>1793</v>
      </c>
      <c r="M49" s="23">
        <v>11772</v>
      </c>
      <c r="N49" s="23">
        <v>4456</v>
      </c>
      <c r="O49" s="23">
        <v>291</v>
      </c>
      <c r="P49" s="23">
        <v>519</v>
      </c>
      <c r="Q49" s="23">
        <v>814</v>
      </c>
      <c r="R49" s="23">
        <v>3664</v>
      </c>
      <c r="S49" s="23">
        <v>204</v>
      </c>
      <c r="T49" s="45">
        <v>1144</v>
      </c>
      <c r="U49" s="20">
        <f>SUM(T49/E49)*100</f>
        <v>3.1776012443753126</v>
      </c>
      <c r="V49" s="45">
        <v>1035</v>
      </c>
      <c r="W49" s="20">
        <f>SUM(V49/E49)*100</f>
        <v>2.8748402866507416</v>
      </c>
    </row>
    <row r="50" spans="1:23" ht="15" x14ac:dyDescent="0.2">
      <c r="A50" s="46" t="s">
        <v>58</v>
      </c>
      <c r="B50" s="44">
        <v>524</v>
      </c>
      <c r="C50" s="19">
        <v>524</v>
      </c>
      <c r="D50" s="20">
        <f>SUM(C50/B50)*100</f>
        <v>100</v>
      </c>
      <c r="E50" s="40">
        <f t="shared" ref="E50:E53" si="42">SUM(F50+T50+V50)</f>
        <v>181938</v>
      </c>
      <c r="F50" s="19">
        <f t="shared" ref="F50:F53" si="43">SUM(H50:S50)</f>
        <v>172474</v>
      </c>
      <c r="G50" s="41">
        <f t="shared" ref="G50:G52" si="44">SUM(F50/E50)*100</f>
        <v>94.79822796776925</v>
      </c>
      <c r="H50" s="23">
        <v>24267</v>
      </c>
      <c r="I50" s="26">
        <v>4434</v>
      </c>
      <c r="J50" s="23">
        <v>4226</v>
      </c>
      <c r="K50" s="26">
        <v>4172</v>
      </c>
      <c r="L50" s="23">
        <v>8830</v>
      </c>
      <c r="M50" s="26">
        <v>1361</v>
      </c>
      <c r="N50" s="23">
        <v>26571</v>
      </c>
      <c r="O50" s="23">
        <v>2465</v>
      </c>
      <c r="P50" s="23">
        <v>5466</v>
      </c>
      <c r="Q50" s="23">
        <v>12251</v>
      </c>
      <c r="R50" s="23">
        <v>74674</v>
      </c>
      <c r="S50" s="23">
        <v>3757</v>
      </c>
      <c r="T50" s="45">
        <v>3250</v>
      </c>
      <c r="U50" s="20">
        <f>SUM(T50/E50)*100</f>
        <v>1.7863228132660576</v>
      </c>
      <c r="V50" s="45">
        <v>6214</v>
      </c>
      <c r="W50" s="20">
        <f>SUM(V50/E50)*100</f>
        <v>3.4154492189647021</v>
      </c>
    </row>
    <row r="51" spans="1:23" ht="15" x14ac:dyDescent="0.2">
      <c r="A51" s="46" t="s">
        <v>59</v>
      </c>
      <c r="B51" s="44">
        <v>358</v>
      </c>
      <c r="C51" s="19">
        <v>354</v>
      </c>
      <c r="D51" s="20">
        <f t="shared" si="35"/>
        <v>98.882681564245814</v>
      </c>
      <c r="E51" s="40">
        <f>SUM(F51+T51+V51)</f>
        <v>111611</v>
      </c>
      <c r="F51" s="19">
        <f t="shared" si="43"/>
        <v>107062</v>
      </c>
      <c r="G51" s="41">
        <f t="shared" si="44"/>
        <v>95.924236858374172</v>
      </c>
      <c r="H51" s="23">
        <v>22262</v>
      </c>
      <c r="I51" s="26">
        <v>4634</v>
      </c>
      <c r="J51" s="23">
        <v>699</v>
      </c>
      <c r="K51" s="26">
        <v>4634</v>
      </c>
      <c r="L51" s="23">
        <v>2892</v>
      </c>
      <c r="M51" s="26">
        <v>314</v>
      </c>
      <c r="N51" s="23">
        <v>15557</v>
      </c>
      <c r="O51" s="23">
        <v>601</v>
      </c>
      <c r="P51" s="23">
        <v>13430</v>
      </c>
      <c r="Q51" s="23">
        <v>32276</v>
      </c>
      <c r="R51" s="23">
        <v>8526</v>
      </c>
      <c r="S51" s="23">
        <v>1237</v>
      </c>
      <c r="T51" s="45">
        <v>1346</v>
      </c>
      <c r="U51" s="20">
        <f t="shared" si="39"/>
        <v>1.2059743215274481</v>
      </c>
      <c r="V51" s="45">
        <v>3203</v>
      </c>
      <c r="W51" s="20">
        <f t="shared" si="40"/>
        <v>2.8697888200983774</v>
      </c>
    </row>
    <row r="52" spans="1:23" ht="15" x14ac:dyDescent="0.2">
      <c r="A52" s="46" t="s">
        <v>60</v>
      </c>
      <c r="B52" s="22">
        <v>353</v>
      </c>
      <c r="C52" s="19">
        <v>342</v>
      </c>
      <c r="D52" s="20">
        <f t="shared" si="35"/>
        <v>96.883852691218124</v>
      </c>
      <c r="E52" s="63">
        <f>SUM(F52+T52+V52)</f>
        <v>115484</v>
      </c>
      <c r="F52" s="19">
        <f t="shared" si="43"/>
        <v>111549</v>
      </c>
      <c r="G52" s="41">
        <f t="shared" si="44"/>
        <v>96.592601572512208</v>
      </c>
      <c r="H52" s="23">
        <v>17089</v>
      </c>
      <c r="I52" s="26">
        <v>3820</v>
      </c>
      <c r="J52" s="23">
        <v>2476</v>
      </c>
      <c r="K52" s="26">
        <v>4215</v>
      </c>
      <c r="L52" s="23">
        <v>3572</v>
      </c>
      <c r="M52" s="26">
        <v>433</v>
      </c>
      <c r="N52" s="23">
        <v>10594</v>
      </c>
      <c r="O52" s="23">
        <v>717</v>
      </c>
      <c r="P52" s="23">
        <v>16200</v>
      </c>
      <c r="Q52" s="23">
        <v>3815</v>
      </c>
      <c r="R52" s="23">
        <v>43871</v>
      </c>
      <c r="S52" s="23">
        <v>4747</v>
      </c>
      <c r="T52" s="45">
        <v>1100</v>
      </c>
      <c r="U52" s="20">
        <f t="shared" si="39"/>
        <v>0.95251290222022089</v>
      </c>
      <c r="V52" s="45">
        <v>2835</v>
      </c>
      <c r="W52" s="20">
        <f t="shared" si="40"/>
        <v>2.4548855252675694</v>
      </c>
    </row>
    <row r="53" spans="1:23" ht="15" x14ac:dyDescent="0.2">
      <c r="A53" s="46" t="s">
        <v>61</v>
      </c>
      <c r="B53" s="44">
        <v>327</v>
      </c>
      <c r="C53" s="19">
        <v>325</v>
      </c>
      <c r="D53" s="20">
        <f>SUM(C53/B53)*100</f>
        <v>99.388379204892956</v>
      </c>
      <c r="E53" s="40">
        <f t="shared" si="42"/>
        <v>114858</v>
      </c>
      <c r="F53" s="19">
        <f t="shared" si="43"/>
        <v>109073</v>
      </c>
      <c r="G53" s="41">
        <f>SUM(F53/E53)*100</f>
        <v>94.963346044681259</v>
      </c>
      <c r="H53" s="21">
        <v>11826</v>
      </c>
      <c r="I53" s="19">
        <v>5302</v>
      </c>
      <c r="J53" s="21">
        <v>5482</v>
      </c>
      <c r="K53" s="19">
        <v>7930</v>
      </c>
      <c r="L53" s="23">
        <v>10811</v>
      </c>
      <c r="M53" s="26">
        <v>1133</v>
      </c>
      <c r="N53" s="23">
        <v>16591</v>
      </c>
      <c r="O53" s="23">
        <v>1629</v>
      </c>
      <c r="P53" s="23">
        <v>4892</v>
      </c>
      <c r="Q53" s="23">
        <v>1572</v>
      </c>
      <c r="R53" s="23">
        <v>3241</v>
      </c>
      <c r="S53" s="23">
        <v>38664</v>
      </c>
      <c r="T53" s="45">
        <v>2876</v>
      </c>
      <c r="U53" s="20">
        <f>SUM(T53/E53)*100</f>
        <v>2.5039614132232844</v>
      </c>
      <c r="V53" s="45">
        <v>2909</v>
      </c>
      <c r="W53" s="20">
        <f>SUM(V53/E53)*100</f>
        <v>2.5326925420954569</v>
      </c>
    </row>
    <row r="54" spans="1:23" ht="15" x14ac:dyDescent="0.2">
      <c r="A54" s="46" t="s">
        <v>62</v>
      </c>
      <c r="B54" s="44">
        <v>495</v>
      </c>
      <c r="C54" s="19">
        <v>495</v>
      </c>
      <c r="D54" s="20">
        <f t="shared" ref="D54" si="45">SUM(C54/B54)*100</f>
        <v>100</v>
      </c>
      <c r="E54" s="40">
        <v>171874</v>
      </c>
      <c r="F54" s="19">
        <v>163565</v>
      </c>
      <c r="G54" s="41">
        <f t="shared" ref="G54" si="46">SUM(F54/E54)*100</f>
        <v>95.165644600114035</v>
      </c>
      <c r="H54" s="21">
        <v>20921</v>
      </c>
      <c r="I54" s="19">
        <v>5600</v>
      </c>
      <c r="J54" s="21">
        <v>5674</v>
      </c>
      <c r="K54" s="19">
        <v>9278</v>
      </c>
      <c r="L54" s="23">
        <v>6666</v>
      </c>
      <c r="M54" s="26" t="s">
        <v>84</v>
      </c>
      <c r="N54" s="23">
        <v>38776</v>
      </c>
      <c r="O54" s="23">
        <v>2931</v>
      </c>
      <c r="P54" s="23">
        <v>13128</v>
      </c>
      <c r="Q54" s="23">
        <v>1897</v>
      </c>
      <c r="R54" s="23">
        <v>23922</v>
      </c>
      <c r="S54" s="23">
        <v>34772</v>
      </c>
      <c r="T54" s="45">
        <v>3661</v>
      </c>
      <c r="U54" s="20">
        <f t="shared" ref="U54" si="47">SUM(T54/E54)*100</f>
        <v>2.1300487566473114</v>
      </c>
      <c r="V54" s="45">
        <v>4648</v>
      </c>
      <c r="W54" s="20">
        <f t="shared" ref="W54" si="48">SUM(V54/E54)*100</f>
        <v>2.7043066432386516</v>
      </c>
    </row>
    <row r="55" spans="1:23" ht="15" x14ac:dyDescent="0.2">
      <c r="A55" s="2"/>
      <c r="B55" s="21"/>
      <c r="C55" s="19"/>
      <c r="D55" s="20"/>
      <c r="E55" s="40"/>
      <c r="F55" s="19"/>
      <c r="G55" s="41"/>
      <c r="H55" s="21"/>
      <c r="I55" s="21"/>
      <c r="J55" s="21"/>
      <c r="K55" s="21"/>
      <c r="L55" s="23"/>
      <c r="M55" s="24"/>
      <c r="N55" s="23"/>
      <c r="O55" s="23"/>
      <c r="P55" s="23"/>
      <c r="Q55" s="23"/>
      <c r="R55" s="23"/>
      <c r="S55" s="23"/>
      <c r="T55" s="45"/>
      <c r="U55" s="20"/>
      <c r="V55" s="45"/>
      <c r="W55" s="20"/>
    </row>
    <row r="56" spans="1:23" ht="15.75" x14ac:dyDescent="0.25">
      <c r="A56" s="46" t="s">
        <v>63</v>
      </c>
      <c r="B56" s="47">
        <f>SUM(B57:B60)</f>
        <v>649</v>
      </c>
      <c r="C56" s="48">
        <f>SUM(C57:C60)</f>
        <v>648</v>
      </c>
      <c r="D56" s="49">
        <f>SUM(C56/B56)*100</f>
        <v>99.845916795069328</v>
      </c>
      <c r="E56" s="50">
        <f>SUM(E57:E60)</f>
        <v>178333</v>
      </c>
      <c r="F56" s="48">
        <f>SUM(F57:F60)</f>
        <v>165911</v>
      </c>
      <c r="G56" s="51">
        <f>SUM(F56/E56)*100</f>
        <v>93.034379503513094</v>
      </c>
      <c r="H56" s="47">
        <f t="shared" ref="H56:T56" si="49">SUM(H57:H60)</f>
        <v>31577</v>
      </c>
      <c r="I56" s="47">
        <f t="shared" si="49"/>
        <v>12578</v>
      </c>
      <c r="J56" s="47">
        <f t="shared" si="49"/>
        <v>6895</v>
      </c>
      <c r="K56" s="47">
        <f t="shared" si="49"/>
        <v>23024</v>
      </c>
      <c r="L56" s="52">
        <f t="shared" si="49"/>
        <v>23096</v>
      </c>
      <c r="M56" s="25">
        <f t="shared" si="49"/>
        <v>5146</v>
      </c>
      <c r="N56" s="52">
        <f t="shared" ref="N56" si="50">SUM(N57:N60)</f>
        <v>30333</v>
      </c>
      <c r="O56" s="52">
        <f>SUM(O57:O60)</f>
        <v>558</v>
      </c>
      <c r="P56" s="52">
        <f>SUM(P57:P60)</f>
        <v>9322</v>
      </c>
      <c r="Q56" s="52">
        <f t="shared" ref="Q56:S56" si="51">SUM(Q57:Q60)</f>
        <v>6414</v>
      </c>
      <c r="R56" s="52">
        <f t="shared" si="51"/>
        <v>1067</v>
      </c>
      <c r="S56" s="52">
        <f t="shared" si="51"/>
        <v>15901</v>
      </c>
      <c r="T56" s="53">
        <f t="shared" si="49"/>
        <v>7518</v>
      </c>
      <c r="U56" s="49">
        <f>SUM(T56/E56)*100</f>
        <v>4.2157088144089991</v>
      </c>
      <c r="V56" s="53">
        <f>SUM(V57:V60)</f>
        <v>4904</v>
      </c>
      <c r="W56" s="49">
        <f>SUM(V56/E56)*100</f>
        <v>2.7499116820779106</v>
      </c>
    </row>
    <row r="57" spans="1:23" ht="15" x14ac:dyDescent="0.2">
      <c r="A57" s="46" t="s">
        <v>64</v>
      </c>
      <c r="B57" s="44">
        <v>188</v>
      </c>
      <c r="C57" s="19">
        <v>188</v>
      </c>
      <c r="D57" s="20">
        <f>SUM(C57/B57)*100</f>
        <v>100</v>
      </c>
      <c r="E57" s="40">
        <f t="shared" ref="E57:E60" si="52">SUM(F57+T57+V57)</f>
        <v>65397</v>
      </c>
      <c r="F57" s="19">
        <f>SUM(H57:S57)</f>
        <v>62133</v>
      </c>
      <c r="G57" s="41">
        <f>SUM(F57/E57)*100</f>
        <v>95.008945364466257</v>
      </c>
      <c r="H57" s="21">
        <v>13267</v>
      </c>
      <c r="I57" s="23">
        <v>2942</v>
      </c>
      <c r="J57" s="23">
        <v>249</v>
      </c>
      <c r="K57" s="19">
        <v>4996</v>
      </c>
      <c r="L57" s="23">
        <v>4468</v>
      </c>
      <c r="M57" s="26">
        <v>878</v>
      </c>
      <c r="N57" s="23">
        <v>10168</v>
      </c>
      <c r="O57" s="23">
        <v>282</v>
      </c>
      <c r="P57" s="23">
        <v>5951</v>
      </c>
      <c r="Q57" s="23">
        <v>1964</v>
      </c>
      <c r="R57" s="23">
        <v>1067</v>
      </c>
      <c r="S57" s="23">
        <v>15901</v>
      </c>
      <c r="T57" s="45">
        <v>1582</v>
      </c>
      <c r="U57" s="20">
        <f>SUM(T57/E57)*100</f>
        <v>2.41907121121764</v>
      </c>
      <c r="V57" s="45">
        <v>1682</v>
      </c>
      <c r="W57" s="20">
        <f>SUM(V57/E57)*100</f>
        <v>2.5719834243161004</v>
      </c>
    </row>
    <row r="58" spans="1:23" ht="15" x14ac:dyDescent="0.2">
      <c r="A58" s="46" t="s">
        <v>65</v>
      </c>
      <c r="B58" s="44">
        <v>178</v>
      </c>
      <c r="C58" s="19">
        <v>177</v>
      </c>
      <c r="D58" s="20">
        <f>SUM(C58/B58)*100</f>
        <v>99.438202247191015</v>
      </c>
      <c r="E58" s="40">
        <f t="shared" si="52"/>
        <v>45406</v>
      </c>
      <c r="F58" s="19">
        <f>SUM(H58:S58)</f>
        <v>42000</v>
      </c>
      <c r="G58" s="41">
        <f>SUM(F58/E58)*100</f>
        <v>92.49878870633836</v>
      </c>
      <c r="H58" s="21">
        <v>5565</v>
      </c>
      <c r="I58" s="19">
        <v>1594</v>
      </c>
      <c r="J58" s="21">
        <v>5642</v>
      </c>
      <c r="K58" s="19">
        <v>4401</v>
      </c>
      <c r="L58" s="23">
        <v>7228</v>
      </c>
      <c r="M58" s="26">
        <v>1083</v>
      </c>
      <c r="N58" s="23">
        <v>10909</v>
      </c>
      <c r="O58" s="23">
        <v>69</v>
      </c>
      <c r="P58" s="23">
        <v>2146</v>
      </c>
      <c r="Q58" s="23">
        <v>3363</v>
      </c>
      <c r="R58" s="26" t="s">
        <v>84</v>
      </c>
      <c r="S58" s="23" t="s">
        <v>84</v>
      </c>
      <c r="T58" s="45">
        <v>2137</v>
      </c>
      <c r="U58" s="20">
        <f>SUM(T58/E58)*100</f>
        <v>4.7064264634629787</v>
      </c>
      <c r="V58" s="45">
        <v>1269</v>
      </c>
      <c r="W58" s="20">
        <f>SUM(V58/E58)*100</f>
        <v>2.794784830198652</v>
      </c>
    </row>
    <row r="59" spans="1:23" ht="15" x14ac:dyDescent="0.2">
      <c r="A59" s="46" t="s">
        <v>66</v>
      </c>
      <c r="B59" s="44">
        <v>191</v>
      </c>
      <c r="C59" s="19">
        <v>191</v>
      </c>
      <c r="D59" s="20">
        <f>SUM(C59/B59)*100</f>
        <v>100</v>
      </c>
      <c r="E59" s="40">
        <f t="shared" si="52"/>
        <v>42961</v>
      </c>
      <c r="F59" s="19">
        <f>SUM(H59:S59)</f>
        <v>38421</v>
      </c>
      <c r="G59" s="41">
        <f>SUM(F59/E59)*100</f>
        <v>89.432275785014312</v>
      </c>
      <c r="H59" s="21">
        <v>7785</v>
      </c>
      <c r="I59" s="19">
        <v>7438</v>
      </c>
      <c r="J59" s="21">
        <v>721</v>
      </c>
      <c r="K59" s="19">
        <v>11516</v>
      </c>
      <c r="L59" s="23">
        <v>4526</v>
      </c>
      <c r="M59" s="26">
        <v>770</v>
      </c>
      <c r="N59" s="23">
        <v>5665</v>
      </c>
      <c r="O59" s="26" t="s">
        <v>84</v>
      </c>
      <c r="P59" s="23" t="s">
        <v>84</v>
      </c>
      <c r="Q59" s="23" t="s">
        <v>84</v>
      </c>
      <c r="R59" s="23" t="s">
        <v>84</v>
      </c>
      <c r="S59" s="26" t="s">
        <v>84</v>
      </c>
      <c r="T59" s="45">
        <v>3042</v>
      </c>
      <c r="U59" s="20">
        <f>SUM(T59/E59)*100</f>
        <v>7.0808407625520822</v>
      </c>
      <c r="V59" s="45">
        <v>1498</v>
      </c>
      <c r="W59" s="20">
        <f>SUM(V59/E59)*100</f>
        <v>3.4868834524336028</v>
      </c>
    </row>
    <row r="60" spans="1:23" ht="15" x14ac:dyDescent="0.2">
      <c r="A60" s="46" t="s">
        <v>67</v>
      </c>
      <c r="B60" s="44">
        <v>92</v>
      </c>
      <c r="C60" s="19">
        <v>92</v>
      </c>
      <c r="D60" s="20">
        <f>SUM(C60/B60)*100</f>
        <v>100</v>
      </c>
      <c r="E60" s="40">
        <f t="shared" si="52"/>
        <v>24569</v>
      </c>
      <c r="F60" s="19">
        <f>SUM(H60:S60)</f>
        <v>23357</v>
      </c>
      <c r="G60" s="41">
        <f>SUM(F60/E60)*100</f>
        <v>95.06695429199398</v>
      </c>
      <c r="H60" s="21">
        <v>4960</v>
      </c>
      <c r="I60" s="19">
        <v>604</v>
      </c>
      <c r="J60" s="21">
        <v>283</v>
      </c>
      <c r="K60" s="19">
        <v>2111</v>
      </c>
      <c r="L60" s="23">
        <v>6874</v>
      </c>
      <c r="M60" s="26">
        <v>2415</v>
      </c>
      <c r="N60" s="23">
        <v>3591</v>
      </c>
      <c r="O60" s="23">
        <v>207</v>
      </c>
      <c r="P60" s="23">
        <v>1225</v>
      </c>
      <c r="Q60" s="23">
        <v>1087</v>
      </c>
      <c r="R60" s="23" t="s">
        <v>84</v>
      </c>
      <c r="S60" s="26" t="s">
        <v>84</v>
      </c>
      <c r="T60" s="45">
        <v>757</v>
      </c>
      <c r="U60" s="20">
        <f>SUM(T60/E60)*100</f>
        <v>3.0811184826407261</v>
      </c>
      <c r="V60" s="45">
        <v>455</v>
      </c>
      <c r="W60" s="20">
        <f>SUM(V60/E60)*100</f>
        <v>1.8519272253652976</v>
      </c>
    </row>
    <row r="61" spans="1:23" ht="15" x14ac:dyDescent="0.2">
      <c r="A61" s="2"/>
      <c r="B61" s="21"/>
      <c r="C61" s="19"/>
      <c r="D61" s="20"/>
      <c r="E61" s="40"/>
      <c r="F61" s="19"/>
      <c r="G61" s="41"/>
      <c r="H61" s="21"/>
      <c r="I61" s="21"/>
      <c r="J61" s="21"/>
      <c r="K61" s="21"/>
      <c r="L61" s="23"/>
      <c r="M61" s="24"/>
      <c r="N61" s="23"/>
      <c r="O61" s="23"/>
      <c r="P61" s="23"/>
      <c r="Q61" s="23"/>
      <c r="R61" s="23"/>
      <c r="S61" s="23"/>
      <c r="T61" s="45"/>
      <c r="U61" s="20"/>
      <c r="V61" s="45"/>
      <c r="W61" s="20"/>
    </row>
    <row r="62" spans="1:23" ht="15.75" x14ac:dyDescent="0.25">
      <c r="A62" s="46" t="s">
        <v>68</v>
      </c>
      <c r="B62" s="47">
        <f>SUM(B63:B64)</f>
        <v>90</v>
      </c>
      <c r="C62" s="48">
        <f>SUM(C63:C64)</f>
        <v>90</v>
      </c>
      <c r="D62" s="49">
        <f>SUM(C62/B62)*100</f>
        <v>100</v>
      </c>
      <c r="E62" s="50">
        <f>SUM(E63:E64)</f>
        <v>19758</v>
      </c>
      <c r="F62" s="48">
        <f>SUM(F63:F64)</f>
        <v>18553</v>
      </c>
      <c r="G62" s="51">
        <f>SUM(F62/E62)*100</f>
        <v>93.901204575361874</v>
      </c>
      <c r="H62" s="47">
        <f>SUM(H63:H64)</f>
        <v>5266</v>
      </c>
      <c r="I62" s="47">
        <f t="shared" ref="I62:T62" si="53">SUM(I63:I64)</f>
        <v>2369</v>
      </c>
      <c r="J62" s="47">
        <f t="shared" si="53"/>
        <v>83</v>
      </c>
      <c r="K62" s="47">
        <f t="shared" si="53"/>
        <v>2428</v>
      </c>
      <c r="L62" s="52">
        <f t="shared" si="53"/>
        <v>3298</v>
      </c>
      <c r="M62" s="25">
        <f t="shared" si="53"/>
        <v>426</v>
      </c>
      <c r="N62" s="52">
        <f t="shared" ref="N62" si="54">SUM(N63:N64)</f>
        <v>4553</v>
      </c>
      <c r="O62" s="52">
        <f>SUM(O63:O64)</f>
        <v>82</v>
      </c>
      <c r="P62" s="52">
        <f>SUM(P63:P64)</f>
        <v>0</v>
      </c>
      <c r="Q62" s="52">
        <f t="shared" ref="Q62:S62" si="55">SUM(Q63:Q64)</f>
        <v>48</v>
      </c>
      <c r="R62" s="52">
        <f t="shared" si="55"/>
        <v>0</v>
      </c>
      <c r="S62" s="52">
        <f t="shared" si="55"/>
        <v>0</v>
      </c>
      <c r="T62" s="53">
        <f t="shared" si="53"/>
        <v>270</v>
      </c>
      <c r="U62" s="49">
        <f>SUM(T62/E62)*100</f>
        <v>1.3665350744002429</v>
      </c>
      <c r="V62" s="53">
        <f>SUM(V63:V64)</f>
        <v>935</v>
      </c>
      <c r="W62" s="49">
        <f>SUM(V62/E62)*100</f>
        <v>4.7322603502378779</v>
      </c>
    </row>
    <row r="63" spans="1:23" ht="15" x14ac:dyDescent="0.2">
      <c r="A63" s="46" t="s">
        <v>69</v>
      </c>
      <c r="B63" s="44">
        <v>56</v>
      </c>
      <c r="C63" s="19">
        <v>56</v>
      </c>
      <c r="D63" s="20">
        <f>SUM(C63/B63)*100</f>
        <v>100</v>
      </c>
      <c r="E63" s="40">
        <f t="shared" ref="E63:E64" si="56">SUM(F63+T63+V63)</f>
        <v>9930</v>
      </c>
      <c r="F63" s="19">
        <f>SUM(H63:S63)</f>
        <v>9027</v>
      </c>
      <c r="G63" s="41">
        <f>SUM(F63/E63)*100</f>
        <v>90.90634441087613</v>
      </c>
      <c r="H63" s="23">
        <v>2799</v>
      </c>
      <c r="I63" s="23" t="s">
        <v>84</v>
      </c>
      <c r="J63" s="23" t="s">
        <v>84</v>
      </c>
      <c r="K63" s="26">
        <v>1814</v>
      </c>
      <c r="L63" s="23">
        <v>1508</v>
      </c>
      <c r="M63" s="26">
        <v>390</v>
      </c>
      <c r="N63" s="23">
        <v>2386</v>
      </c>
      <c r="O63" s="23">
        <v>82</v>
      </c>
      <c r="P63" s="23" t="s">
        <v>84</v>
      </c>
      <c r="Q63" s="23">
        <v>48</v>
      </c>
      <c r="R63" s="23" t="s">
        <v>84</v>
      </c>
      <c r="S63" s="23" t="s">
        <v>84</v>
      </c>
      <c r="T63" s="45">
        <v>210</v>
      </c>
      <c r="U63" s="20">
        <f>SUM(T63/E63)*100</f>
        <v>2.1148036253776437</v>
      </c>
      <c r="V63" s="45">
        <v>693</v>
      </c>
      <c r="W63" s="20">
        <f>SUM(V63/E63)*100</f>
        <v>6.978851963746223</v>
      </c>
    </row>
    <row r="64" spans="1:23" ht="15" x14ac:dyDescent="0.2">
      <c r="A64" s="46" t="s">
        <v>70</v>
      </c>
      <c r="B64" s="44">
        <v>34</v>
      </c>
      <c r="C64" s="19">
        <v>34</v>
      </c>
      <c r="D64" s="20">
        <f>SUM(C64/B64)*100</f>
        <v>100</v>
      </c>
      <c r="E64" s="40">
        <f t="shared" si="56"/>
        <v>9828</v>
      </c>
      <c r="F64" s="19">
        <f>SUM(H64:S64)</f>
        <v>9526</v>
      </c>
      <c r="G64" s="41">
        <f>SUM(F64/E64)*100</f>
        <v>96.927146927146921</v>
      </c>
      <c r="H64" s="23">
        <v>2467</v>
      </c>
      <c r="I64" s="26">
        <v>2369</v>
      </c>
      <c r="J64" s="23">
        <v>83</v>
      </c>
      <c r="K64" s="26">
        <v>614</v>
      </c>
      <c r="L64" s="23">
        <v>1790</v>
      </c>
      <c r="M64" s="26">
        <v>36</v>
      </c>
      <c r="N64" s="23">
        <v>2167</v>
      </c>
      <c r="O64" s="23" t="s">
        <v>84</v>
      </c>
      <c r="P64" s="23" t="s">
        <v>84</v>
      </c>
      <c r="Q64" s="23" t="s">
        <v>84</v>
      </c>
      <c r="R64" s="23" t="s">
        <v>84</v>
      </c>
      <c r="S64" s="23" t="s">
        <v>84</v>
      </c>
      <c r="T64" s="45">
        <v>60</v>
      </c>
      <c r="U64" s="20">
        <f>SUM(T64/E64)*100</f>
        <v>0.61050061050061055</v>
      </c>
      <c r="V64" s="45">
        <v>242</v>
      </c>
      <c r="W64" s="20">
        <f>SUM(V64/E64)*100</f>
        <v>2.4623524623524626</v>
      </c>
    </row>
    <row r="65" spans="1:23" ht="15" x14ac:dyDescent="0.2">
      <c r="A65" s="46"/>
      <c r="B65" s="21"/>
      <c r="C65" s="19"/>
      <c r="D65" s="20"/>
      <c r="E65" s="40"/>
      <c r="F65" s="19"/>
      <c r="G65" s="41"/>
      <c r="H65" s="21"/>
      <c r="I65" s="21"/>
      <c r="J65" s="21"/>
      <c r="K65" s="21"/>
      <c r="L65" s="23"/>
      <c r="M65" s="24"/>
      <c r="N65" s="23"/>
      <c r="O65" s="23"/>
      <c r="P65" s="23"/>
      <c r="Q65" s="23"/>
      <c r="R65" s="23"/>
      <c r="S65" s="23"/>
      <c r="T65" s="45"/>
      <c r="U65" s="20"/>
      <c r="V65" s="45"/>
      <c r="W65" s="20"/>
    </row>
    <row r="66" spans="1:23" ht="15.75" x14ac:dyDescent="0.25">
      <c r="A66" s="46" t="s">
        <v>71</v>
      </c>
      <c r="B66" s="47">
        <f>SUM(B67:B69)</f>
        <v>512</v>
      </c>
      <c r="C66" s="48">
        <f>SUM(C67:C69)</f>
        <v>512</v>
      </c>
      <c r="D66" s="49">
        <f>SUM(C66/B66)*100</f>
        <v>100</v>
      </c>
      <c r="E66" s="50">
        <f>SUM(E67:E69)</f>
        <v>118034</v>
      </c>
      <c r="F66" s="48">
        <f>SUM(F67:F69)</f>
        <v>106762</v>
      </c>
      <c r="G66" s="51">
        <f>SUM(F66/E66)*100</f>
        <v>90.450209261738152</v>
      </c>
      <c r="H66" s="47">
        <f>SUM(H67:H69)</f>
        <v>31044</v>
      </c>
      <c r="I66" s="47">
        <f t="shared" ref="I66:M66" si="57">SUM(I67:I69)</f>
        <v>5713</v>
      </c>
      <c r="J66" s="47">
        <f t="shared" si="57"/>
        <v>3654</v>
      </c>
      <c r="K66" s="47">
        <f t="shared" si="57"/>
        <v>20416</v>
      </c>
      <c r="L66" s="52">
        <f t="shared" si="57"/>
        <v>22000</v>
      </c>
      <c r="M66" s="25">
        <f t="shared" si="57"/>
        <v>6310</v>
      </c>
      <c r="N66" s="52">
        <f t="shared" ref="N66" si="58">SUM(N67:N69)</f>
        <v>10125</v>
      </c>
      <c r="O66" s="52">
        <f>SUM(O67:O69)</f>
        <v>1089</v>
      </c>
      <c r="P66" s="52">
        <f>SUM(P67:P69)</f>
        <v>2234</v>
      </c>
      <c r="Q66" s="52">
        <f t="shared" ref="Q66:S66" si="59">SUM(Q67:Q69)</f>
        <v>2283</v>
      </c>
      <c r="R66" s="52">
        <f t="shared" si="59"/>
        <v>1894</v>
      </c>
      <c r="S66" s="52">
        <f t="shared" si="59"/>
        <v>0</v>
      </c>
      <c r="T66" s="53">
        <f>SUM(T67:T69)</f>
        <v>7456</v>
      </c>
      <c r="U66" s="49">
        <f>SUM(T66/E66)*100</f>
        <v>6.3168239659759058</v>
      </c>
      <c r="V66" s="53">
        <f>SUM(V67:V69)</f>
        <v>3816</v>
      </c>
      <c r="W66" s="49">
        <f>SUM(V66/E66)*100</f>
        <v>3.2329667722859514</v>
      </c>
    </row>
    <row r="67" spans="1:23" ht="15" x14ac:dyDescent="0.2">
      <c r="A67" s="46" t="s">
        <v>72</v>
      </c>
      <c r="B67" s="44">
        <v>196</v>
      </c>
      <c r="C67" s="19">
        <v>196</v>
      </c>
      <c r="D67" s="20">
        <f>SUM(C67/B67)*100</f>
        <v>100</v>
      </c>
      <c r="E67" s="40">
        <v>38759</v>
      </c>
      <c r="F67" s="19">
        <f>SUM(H67:S67)</f>
        <v>35591</v>
      </c>
      <c r="G67" s="41">
        <f>SUM(F67/E67)*100</f>
        <v>91.826414510178282</v>
      </c>
      <c r="H67" s="21">
        <v>12299</v>
      </c>
      <c r="I67" s="19">
        <v>881</v>
      </c>
      <c r="J67" s="23" t="s">
        <v>84</v>
      </c>
      <c r="K67" s="21">
        <v>9538</v>
      </c>
      <c r="L67" s="23">
        <v>3769</v>
      </c>
      <c r="M67" s="23">
        <v>2780</v>
      </c>
      <c r="N67" s="23">
        <v>5195</v>
      </c>
      <c r="O67" s="23">
        <v>262</v>
      </c>
      <c r="P67" s="23">
        <v>867</v>
      </c>
      <c r="Q67" s="23" t="s">
        <v>84</v>
      </c>
      <c r="R67" s="23" t="s">
        <v>84</v>
      </c>
      <c r="S67" s="23" t="s">
        <v>84</v>
      </c>
      <c r="T67" s="19">
        <v>2056</v>
      </c>
      <c r="U67" s="20">
        <f>SUM(T67/E67)*100</f>
        <v>5.3045744214247019</v>
      </c>
      <c r="V67" s="45">
        <v>1112</v>
      </c>
      <c r="W67" s="20">
        <f>SUM(V67/E67)*100</f>
        <v>2.8690110683970174</v>
      </c>
    </row>
    <row r="68" spans="1:23" ht="15" x14ac:dyDescent="0.2">
      <c r="A68" s="46" t="s">
        <v>73</v>
      </c>
      <c r="B68" s="44">
        <v>163</v>
      </c>
      <c r="C68" s="19">
        <v>163</v>
      </c>
      <c r="D68" s="20">
        <f>SUM(C68/B68)*100</f>
        <v>100</v>
      </c>
      <c r="E68" s="40">
        <f t="shared" ref="E68:E69" si="60">SUM(F68+T68+V68)</f>
        <v>41252</v>
      </c>
      <c r="F68" s="19">
        <f t="shared" ref="F68:F69" si="61">SUM(H68:S68)</f>
        <v>37350</v>
      </c>
      <c r="G68" s="41">
        <f>SUM(F68/E68)*100</f>
        <v>90.541064675652095</v>
      </c>
      <c r="H68" s="21">
        <v>12548</v>
      </c>
      <c r="I68" s="19">
        <v>1943</v>
      </c>
      <c r="J68" s="21">
        <v>1230</v>
      </c>
      <c r="K68" s="19">
        <v>8483</v>
      </c>
      <c r="L68" s="23">
        <v>9197</v>
      </c>
      <c r="M68" s="26">
        <v>187</v>
      </c>
      <c r="N68" s="23">
        <v>819</v>
      </c>
      <c r="O68" s="23">
        <v>437</v>
      </c>
      <c r="P68" s="23">
        <v>310</v>
      </c>
      <c r="Q68" s="23">
        <v>743</v>
      </c>
      <c r="R68" s="23">
        <v>1453</v>
      </c>
      <c r="S68" s="23" t="s">
        <v>84</v>
      </c>
      <c r="T68" s="45">
        <v>2381</v>
      </c>
      <c r="U68" s="20">
        <f>SUM(T68/E68)*100</f>
        <v>5.7718413652671385</v>
      </c>
      <c r="V68" s="45">
        <v>1521</v>
      </c>
      <c r="W68" s="20">
        <f>SUM(V68/E68)*100</f>
        <v>3.6870939590807721</v>
      </c>
    </row>
    <row r="69" spans="1:23" ht="15" x14ac:dyDescent="0.2">
      <c r="A69" s="46" t="s">
        <v>74</v>
      </c>
      <c r="B69" s="44">
        <v>153</v>
      </c>
      <c r="C69" s="19">
        <v>153</v>
      </c>
      <c r="D69" s="20">
        <f>SUM(C69/B69)*100</f>
        <v>100</v>
      </c>
      <c r="E69" s="64">
        <f t="shared" si="60"/>
        <v>38023</v>
      </c>
      <c r="F69" s="19">
        <f t="shared" si="61"/>
        <v>33821</v>
      </c>
      <c r="G69" s="41">
        <f>SUM(F69/E69)*100</f>
        <v>88.948794150908668</v>
      </c>
      <c r="H69" s="21">
        <v>6197</v>
      </c>
      <c r="I69" s="19">
        <v>2889</v>
      </c>
      <c r="J69" s="21">
        <v>2424</v>
      </c>
      <c r="K69" s="19">
        <v>2395</v>
      </c>
      <c r="L69" s="23">
        <v>9034</v>
      </c>
      <c r="M69" s="26">
        <v>3343</v>
      </c>
      <c r="N69" s="23">
        <v>4111</v>
      </c>
      <c r="O69" s="23">
        <v>390</v>
      </c>
      <c r="P69" s="23">
        <v>1057</v>
      </c>
      <c r="Q69" s="23">
        <v>1540</v>
      </c>
      <c r="R69" s="23">
        <v>441</v>
      </c>
      <c r="S69" s="23" t="s">
        <v>84</v>
      </c>
      <c r="T69" s="45">
        <v>3019</v>
      </c>
      <c r="U69" s="20">
        <f>SUM(T69/E69)*100</f>
        <v>7.9399310943376378</v>
      </c>
      <c r="V69" s="45">
        <v>1183</v>
      </c>
      <c r="W69" s="20">
        <f>SUM(V69/E69)*100</f>
        <v>3.1112747547537016</v>
      </c>
    </row>
    <row r="70" spans="1:23" ht="15" x14ac:dyDescent="0.2">
      <c r="A70" s="46"/>
      <c r="B70" s="44"/>
      <c r="C70" s="19"/>
      <c r="D70" s="20"/>
      <c r="E70" s="40"/>
      <c r="F70" s="19"/>
      <c r="G70" s="41"/>
      <c r="H70" s="21"/>
      <c r="I70" s="19"/>
      <c r="J70" s="21"/>
      <c r="K70" s="19"/>
      <c r="L70" s="23"/>
      <c r="M70" s="26"/>
      <c r="N70" s="23"/>
      <c r="O70" s="23"/>
      <c r="P70" s="23"/>
      <c r="Q70" s="23"/>
      <c r="R70" s="23"/>
      <c r="S70" s="23"/>
      <c r="T70" s="45"/>
      <c r="U70" s="20"/>
      <c r="V70" s="45"/>
      <c r="W70" s="20"/>
    </row>
    <row r="71" spans="1:23" ht="15.75" x14ac:dyDescent="0.25">
      <c r="A71" s="46" t="s">
        <v>75</v>
      </c>
      <c r="B71" s="54">
        <f>SUM(B72:B75)</f>
        <v>974</v>
      </c>
      <c r="C71" s="48">
        <f>SUM(C72:C75)</f>
        <v>971</v>
      </c>
      <c r="D71" s="49">
        <f>SUM(C71/B71)*100</f>
        <v>99.691991786447645</v>
      </c>
      <c r="E71" s="50">
        <f>SUM(E72:E75)</f>
        <v>329111</v>
      </c>
      <c r="F71" s="48">
        <f>SUM(F72:F75)</f>
        <v>311901</v>
      </c>
      <c r="G71" s="51">
        <f>SUM(F71/E71)*100</f>
        <v>94.770761232532479</v>
      </c>
      <c r="H71" s="47">
        <f>SUM(H72:H75)</f>
        <v>40338</v>
      </c>
      <c r="I71" s="47">
        <f t="shared" ref="I71:T71" si="62">SUM(I72:I75)</f>
        <v>24886</v>
      </c>
      <c r="J71" s="47">
        <f t="shared" si="62"/>
        <v>3984</v>
      </c>
      <c r="K71" s="47">
        <f t="shared" si="62"/>
        <v>20018</v>
      </c>
      <c r="L71" s="52">
        <f t="shared" si="62"/>
        <v>30513</v>
      </c>
      <c r="M71" s="25">
        <f t="shared" si="62"/>
        <v>4781</v>
      </c>
      <c r="N71" s="52">
        <f t="shared" si="62"/>
        <v>72481</v>
      </c>
      <c r="O71" s="52">
        <f>SUM(O72:O75)</f>
        <v>5429</v>
      </c>
      <c r="P71" s="52">
        <f>SUM(P72:P75)</f>
        <v>24256</v>
      </c>
      <c r="Q71" s="52">
        <f t="shared" ref="Q71:S71" si="63">SUM(Q72:Q75)</f>
        <v>36104</v>
      </c>
      <c r="R71" s="52">
        <f t="shared" si="63"/>
        <v>17650</v>
      </c>
      <c r="S71" s="52">
        <f t="shared" si="63"/>
        <v>31461</v>
      </c>
      <c r="T71" s="53">
        <f t="shared" si="62"/>
        <v>8576</v>
      </c>
      <c r="U71" s="49">
        <f>SUM(T71/E71)*100</f>
        <v>2.6058077669843911</v>
      </c>
      <c r="V71" s="53">
        <f>SUM(V72:V75)</f>
        <v>8634</v>
      </c>
      <c r="W71" s="49">
        <f>SUM(V71/E71)*100</f>
        <v>2.6234310004831198</v>
      </c>
    </row>
    <row r="72" spans="1:23" ht="15" x14ac:dyDescent="0.2">
      <c r="A72" s="46" t="s">
        <v>76</v>
      </c>
      <c r="B72" s="44">
        <v>404</v>
      </c>
      <c r="C72" s="19">
        <v>401</v>
      </c>
      <c r="D72" s="20">
        <f t="shared" ref="D72" si="64">SUM(C72/B72)*100</f>
        <v>99.257425742574256</v>
      </c>
      <c r="E72" s="40">
        <f>SUM(F72+T72+V72)</f>
        <v>142775</v>
      </c>
      <c r="F72" s="19">
        <f>SUM(H72:S72)</f>
        <v>135686</v>
      </c>
      <c r="G72" s="41">
        <f t="shared" ref="G72" si="65">SUM(F72/E72)*100</f>
        <v>95.034845035895643</v>
      </c>
      <c r="H72" s="21">
        <v>20775</v>
      </c>
      <c r="I72" s="19">
        <v>5994</v>
      </c>
      <c r="J72" s="21">
        <v>1699</v>
      </c>
      <c r="K72" s="26" t="s">
        <v>84</v>
      </c>
      <c r="L72" s="23">
        <v>13215</v>
      </c>
      <c r="M72" s="26">
        <v>2772</v>
      </c>
      <c r="N72" s="23">
        <v>29059</v>
      </c>
      <c r="O72" s="23">
        <v>1706</v>
      </c>
      <c r="P72" s="23">
        <v>12624</v>
      </c>
      <c r="Q72" s="23">
        <v>23987</v>
      </c>
      <c r="R72" s="23">
        <v>3895</v>
      </c>
      <c r="S72" s="23">
        <v>19960</v>
      </c>
      <c r="T72" s="45">
        <v>3234</v>
      </c>
      <c r="U72" s="20">
        <f>SUM(T72/E72)*100</f>
        <v>2.2651024338994921</v>
      </c>
      <c r="V72" s="45">
        <v>3855</v>
      </c>
      <c r="W72" s="20">
        <f>SUM(V72/E72)*100</f>
        <v>2.7000525302048679</v>
      </c>
    </row>
    <row r="73" spans="1:23" ht="15" x14ac:dyDescent="0.2">
      <c r="A73" s="46" t="s">
        <v>77</v>
      </c>
      <c r="B73" s="44">
        <v>113</v>
      </c>
      <c r="C73" s="19">
        <v>113</v>
      </c>
      <c r="D73" s="20">
        <f t="shared" ref="D73:D75" si="66">SUM(C73/B73)*100</f>
        <v>100</v>
      </c>
      <c r="E73" s="40">
        <f t="shared" ref="E73:E75" si="67">SUM(F73+T73+V73)</f>
        <v>30360</v>
      </c>
      <c r="F73" s="19">
        <f>SUM(H73:S73)</f>
        <v>29036</v>
      </c>
      <c r="G73" s="41">
        <f t="shared" ref="G73:G75" si="68">SUM(F73/E73)*100</f>
        <v>95.638998682476938</v>
      </c>
      <c r="H73" s="21">
        <v>1601</v>
      </c>
      <c r="I73" s="19">
        <v>1922</v>
      </c>
      <c r="J73" s="21">
        <v>298</v>
      </c>
      <c r="K73" s="19">
        <v>2637</v>
      </c>
      <c r="L73" s="23">
        <v>10526</v>
      </c>
      <c r="M73" s="26">
        <v>305</v>
      </c>
      <c r="N73" s="23">
        <v>8509</v>
      </c>
      <c r="O73" s="26" t="s">
        <v>84</v>
      </c>
      <c r="P73" s="23">
        <v>1521</v>
      </c>
      <c r="Q73" s="23">
        <v>1217</v>
      </c>
      <c r="R73" s="23">
        <v>500</v>
      </c>
      <c r="S73" s="26" t="s">
        <v>84</v>
      </c>
      <c r="T73" s="24">
        <v>827</v>
      </c>
      <c r="U73" s="20">
        <f>SUM(T73/E73)*100</f>
        <v>2.7239789196310937</v>
      </c>
      <c r="V73" s="45">
        <v>497</v>
      </c>
      <c r="W73" s="20">
        <f>SUM(V73/E73)*100</f>
        <v>1.6370223978919634</v>
      </c>
    </row>
    <row r="74" spans="1:23" ht="15" x14ac:dyDescent="0.2">
      <c r="A74" s="46" t="s">
        <v>78</v>
      </c>
      <c r="B74" s="44">
        <v>105</v>
      </c>
      <c r="C74" s="19">
        <v>105</v>
      </c>
      <c r="D74" s="20">
        <f t="shared" si="66"/>
        <v>100</v>
      </c>
      <c r="E74" s="40">
        <f>SUM(F74+T74+V74)</f>
        <v>34642</v>
      </c>
      <c r="F74" s="19">
        <f>SUM(H74:S74)</f>
        <v>33287</v>
      </c>
      <c r="G74" s="41">
        <f t="shared" si="68"/>
        <v>96.08856301599215</v>
      </c>
      <c r="H74" s="21">
        <v>2523</v>
      </c>
      <c r="I74" s="19">
        <v>1314</v>
      </c>
      <c r="J74" s="21">
        <v>350</v>
      </c>
      <c r="K74" s="19">
        <v>5600</v>
      </c>
      <c r="L74" s="23">
        <v>6772</v>
      </c>
      <c r="M74" s="26">
        <v>619</v>
      </c>
      <c r="N74" s="23">
        <v>7348</v>
      </c>
      <c r="O74" s="23">
        <v>1163</v>
      </c>
      <c r="P74" s="26" t="s">
        <v>84</v>
      </c>
      <c r="Q74" s="23">
        <v>6233</v>
      </c>
      <c r="R74" s="23">
        <v>834</v>
      </c>
      <c r="S74" s="23">
        <v>531</v>
      </c>
      <c r="T74" s="24">
        <v>853</v>
      </c>
      <c r="U74" s="20">
        <f>SUM(T74/E74)*100</f>
        <v>2.462328964840367</v>
      </c>
      <c r="V74" s="45">
        <v>502</v>
      </c>
      <c r="W74" s="20">
        <f>SUM(V74/E74)*100</f>
        <v>1.4491080191674846</v>
      </c>
    </row>
    <row r="75" spans="1:23" ht="15" x14ac:dyDescent="0.2">
      <c r="A75" s="46" t="s">
        <v>79</v>
      </c>
      <c r="B75" s="44">
        <v>352</v>
      </c>
      <c r="C75" s="19">
        <v>352</v>
      </c>
      <c r="D75" s="20">
        <f t="shared" si="66"/>
        <v>100</v>
      </c>
      <c r="E75" s="40">
        <f t="shared" si="67"/>
        <v>121334</v>
      </c>
      <c r="F75" s="19">
        <f>SUM(H75:S75)</f>
        <v>113892</v>
      </c>
      <c r="G75" s="41">
        <f t="shared" si="68"/>
        <v>93.866517216938377</v>
      </c>
      <c r="H75" s="21">
        <v>15439</v>
      </c>
      <c r="I75" s="19">
        <v>15656</v>
      </c>
      <c r="J75" s="21">
        <v>1637</v>
      </c>
      <c r="K75" s="19">
        <v>11781</v>
      </c>
      <c r="L75" s="23" t="s">
        <v>84</v>
      </c>
      <c r="M75" s="26">
        <v>1085</v>
      </c>
      <c r="N75" s="23">
        <v>27565</v>
      </c>
      <c r="O75" s="23">
        <v>2560</v>
      </c>
      <c r="P75" s="23">
        <v>10111</v>
      </c>
      <c r="Q75" s="23">
        <v>4667</v>
      </c>
      <c r="R75" s="23">
        <v>12421</v>
      </c>
      <c r="S75" s="23">
        <v>10970</v>
      </c>
      <c r="T75" s="24">
        <v>3662</v>
      </c>
      <c r="U75" s="20">
        <f>SUM(T75/E75)*100</f>
        <v>3.0181152850808513</v>
      </c>
      <c r="V75" s="45">
        <v>3780</v>
      </c>
      <c r="W75" s="20">
        <f>SUM(V75/E75)*100</f>
        <v>3.1153674979807802</v>
      </c>
    </row>
    <row r="76" spans="1:23" ht="15.75" thickBot="1" x14ac:dyDescent="0.25">
      <c r="A76" s="5"/>
      <c r="B76" s="55"/>
      <c r="C76" s="5"/>
      <c r="D76" s="56"/>
      <c r="E76" s="57"/>
      <c r="F76" s="5"/>
      <c r="G76" s="58"/>
      <c r="H76" s="59"/>
      <c r="I76" s="59"/>
      <c r="J76" s="59"/>
      <c r="K76" s="59"/>
      <c r="L76" s="59"/>
      <c r="M76" s="60"/>
      <c r="N76" s="59"/>
      <c r="O76" s="59"/>
      <c r="P76" s="59"/>
      <c r="Q76" s="59"/>
      <c r="R76" s="59"/>
      <c r="S76" s="59"/>
      <c r="T76" s="60"/>
      <c r="U76" s="56"/>
      <c r="V76" s="60"/>
      <c r="W76" s="56"/>
    </row>
    <row r="77" spans="1:23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x14ac:dyDescent="0.2">
      <c r="A78" s="61" t="s">
        <v>80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x14ac:dyDescent="0.2">
      <c r="A79" s="61" t="s">
        <v>81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x14ac:dyDescent="0.2">
      <c r="A80" s="62" t="s">
        <v>82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15">
      <c r="B81"/>
    </row>
    <row r="82" spans="1:23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15">
      <c r="B83"/>
    </row>
    <row r="84" spans="1:23" x14ac:dyDescent="0.15">
      <c r="B84"/>
    </row>
    <row r="85" spans="1:23" x14ac:dyDescent="0.15">
      <c r="B85"/>
    </row>
    <row r="86" spans="1:23" x14ac:dyDescent="0.15">
      <c r="B86"/>
    </row>
    <row r="87" spans="1:23" x14ac:dyDescent="0.15">
      <c r="B87"/>
    </row>
    <row r="88" spans="1:23" x14ac:dyDescent="0.15">
      <c r="B88"/>
    </row>
    <row r="89" spans="1:23" x14ac:dyDescent="0.15">
      <c r="B89"/>
    </row>
    <row r="90" spans="1:23" x14ac:dyDescent="0.15">
      <c r="B90"/>
    </row>
    <row r="91" spans="1:23" x14ac:dyDescent="0.15">
      <c r="B91"/>
    </row>
    <row r="92" spans="1:23" x14ac:dyDescent="0.15">
      <c r="B92"/>
    </row>
    <row r="93" spans="1:23" x14ac:dyDescent="0.15">
      <c r="B93"/>
    </row>
    <row r="94" spans="1:23" x14ac:dyDescent="0.15">
      <c r="B94"/>
    </row>
    <row r="95" spans="1:23" x14ac:dyDescent="0.15">
      <c r="B95"/>
    </row>
    <row r="96" spans="1:23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</sheetData>
  <sheetProtection password="CADD" sheet="1" objects="1" scenarios="1"/>
  <mergeCells count="24">
    <mergeCell ref="Q9:Q10"/>
    <mergeCell ref="R9:R10"/>
    <mergeCell ref="P9:P10"/>
    <mergeCell ref="C9:C10"/>
    <mergeCell ref="A7:A10"/>
    <mergeCell ref="J9:J10"/>
    <mergeCell ref="N9:N10"/>
    <mergeCell ref="L9:L10"/>
    <mergeCell ref="S9:S10"/>
    <mergeCell ref="A1:W1"/>
    <mergeCell ref="I9:I10"/>
    <mergeCell ref="A5:W5"/>
    <mergeCell ref="A2:W2"/>
    <mergeCell ref="K9:K10"/>
    <mergeCell ref="A3:W3"/>
    <mergeCell ref="A4:W4"/>
    <mergeCell ref="B9:B10"/>
    <mergeCell ref="H8:S8"/>
    <mergeCell ref="D9:D10"/>
    <mergeCell ref="F7:W7"/>
    <mergeCell ref="B7:D8"/>
    <mergeCell ref="H9:H10"/>
    <mergeCell ref="M9:M10"/>
    <mergeCell ref="O9:O10"/>
  </mergeCells>
  <phoneticPr fontId="1" type="noConversion"/>
  <printOptions horizontalCentered="1" gridLinesSet="0"/>
  <pageMargins left="0.19685039370078741" right="0.19685039370078741" top="0.31496062992125984" bottom="0.39370078740157483" header="0.35433070866141736" footer="0.39370078740157483"/>
  <pageSetup paperSize="258" scale="75" firstPageNumber="8" orientation="landscape" useFirstPageNumber="1" r:id="rId1"/>
  <headerFooter alignWithMargins="0"/>
  <ignoredErrors>
    <ignoredError sqref="D12:D27 G76:G77 U48:U54 G12:G54 U55:U66 G55:G69" formula="1"/>
    <ignoredError sqref="F21:F27 F43:F53 F55:F57 F29:F32 F34:F4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/>
  <dimension ref="A1:W344"/>
  <sheetViews>
    <sheetView showGridLines="0" zoomScale="90" zoomScaleNormal="90" workbookViewId="0">
      <pane ySplit="10" topLeftCell="A11" activePane="bottomLeft" state="frozen"/>
      <selection pane="bottomLeft" activeCell="Y19" sqref="Y19"/>
    </sheetView>
  </sheetViews>
  <sheetFormatPr baseColWidth="10" defaultColWidth="10.625" defaultRowHeight="12" x14ac:dyDescent="0.15"/>
  <cols>
    <col min="1" max="1" width="20.625" customWidth="1"/>
    <col min="2" max="2" width="7.625" style="1" customWidth="1"/>
    <col min="3" max="3" width="10.125" customWidth="1"/>
    <col min="4" max="4" width="6.625" customWidth="1"/>
    <col min="5" max="6" width="10.625" customWidth="1"/>
    <col min="7" max="7" width="7.125" customWidth="1"/>
    <col min="8" max="8" width="9.625" customWidth="1"/>
    <col min="9" max="10" width="10.625" customWidth="1"/>
    <col min="11" max="11" width="14.875" customWidth="1"/>
    <col min="12" max="16" width="9.625" customWidth="1"/>
    <col min="17" max="19" width="14.625" customWidth="1"/>
    <col min="20" max="20" width="10.875" customWidth="1"/>
    <col min="21" max="21" width="6.625" customWidth="1"/>
    <col min="22" max="22" width="9.625" customWidth="1"/>
    <col min="23" max="23" width="6.625" customWidth="1"/>
  </cols>
  <sheetData>
    <row r="1" spans="1:23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15.75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15" x14ac:dyDescent="0.2">
      <c r="A3" s="74" t="s">
        <v>87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15" x14ac:dyDescent="0.2">
      <c r="A4" s="74" t="s">
        <v>88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23" ht="15" x14ac:dyDescent="0.2">
      <c r="A5" s="73" t="s">
        <v>85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3" ht="15.75" thickBo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7"/>
      <c r="V6" s="2"/>
      <c r="W6" s="2"/>
    </row>
    <row r="7" spans="1:23" ht="15" x14ac:dyDescent="0.2">
      <c r="A7" s="88" t="s">
        <v>2</v>
      </c>
      <c r="B7" s="82" t="s">
        <v>3</v>
      </c>
      <c r="C7" s="83"/>
      <c r="D7" s="83"/>
      <c r="E7" s="16"/>
      <c r="F7" s="80" t="s">
        <v>4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3" ht="15" x14ac:dyDescent="0.2">
      <c r="A8" s="89"/>
      <c r="B8" s="84"/>
      <c r="C8" s="79"/>
      <c r="D8" s="79"/>
      <c r="E8" s="17" t="s">
        <v>5</v>
      </c>
      <c r="F8" s="66" t="s">
        <v>5</v>
      </c>
      <c r="G8" s="3"/>
      <c r="H8" s="75" t="s">
        <v>6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  <c r="T8" s="8"/>
      <c r="U8" s="9"/>
      <c r="V8" s="10"/>
      <c r="W8" s="10"/>
    </row>
    <row r="9" spans="1:23" ht="15" x14ac:dyDescent="0.2">
      <c r="A9" s="89"/>
      <c r="B9" s="71" t="s">
        <v>5</v>
      </c>
      <c r="C9" s="86" t="s">
        <v>7</v>
      </c>
      <c r="D9" s="78" t="s">
        <v>8</v>
      </c>
      <c r="E9" s="17" t="s">
        <v>9</v>
      </c>
      <c r="F9" s="66" t="s">
        <v>10</v>
      </c>
      <c r="G9" s="66" t="s">
        <v>8</v>
      </c>
      <c r="H9" s="71" t="s">
        <v>11</v>
      </c>
      <c r="I9" s="71" t="s">
        <v>12</v>
      </c>
      <c r="J9" s="71" t="s">
        <v>13</v>
      </c>
      <c r="K9" s="71" t="s">
        <v>14</v>
      </c>
      <c r="L9" s="71" t="s">
        <v>15</v>
      </c>
      <c r="M9" s="71" t="s">
        <v>16</v>
      </c>
      <c r="N9" s="71" t="s">
        <v>17</v>
      </c>
      <c r="O9" s="71" t="s">
        <v>18</v>
      </c>
      <c r="P9" s="71" t="s">
        <v>19</v>
      </c>
      <c r="Q9" s="68" t="s">
        <v>20</v>
      </c>
      <c r="R9" s="68" t="s">
        <v>21</v>
      </c>
      <c r="S9" s="68" t="s">
        <v>22</v>
      </c>
      <c r="T9" s="11" t="s">
        <v>23</v>
      </c>
      <c r="U9" s="66" t="s">
        <v>8</v>
      </c>
      <c r="V9" s="11" t="s">
        <v>24</v>
      </c>
      <c r="W9" s="66" t="s">
        <v>8</v>
      </c>
    </row>
    <row r="10" spans="1:23" ht="15" x14ac:dyDescent="0.2">
      <c r="A10" s="90"/>
      <c r="B10" s="72"/>
      <c r="C10" s="87"/>
      <c r="D10" s="79"/>
      <c r="E10" s="18" t="s">
        <v>25</v>
      </c>
      <c r="F10" s="12" t="s">
        <v>26</v>
      </c>
      <c r="G10" s="13"/>
      <c r="H10" s="72"/>
      <c r="I10" s="72"/>
      <c r="J10" s="85"/>
      <c r="K10" s="72"/>
      <c r="L10" s="85"/>
      <c r="M10" s="85"/>
      <c r="N10" s="85"/>
      <c r="O10" s="85"/>
      <c r="P10" s="85"/>
      <c r="Q10" s="69"/>
      <c r="R10" s="69"/>
      <c r="S10" s="69"/>
      <c r="T10" s="14" t="s">
        <v>27</v>
      </c>
      <c r="U10" s="15"/>
      <c r="V10" s="14" t="s">
        <v>28</v>
      </c>
      <c r="W10" s="15"/>
    </row>
    <row r="11" spans="1:23" ht="15" x14ac:dyDescent="0.2">
      <c r="A11" s="2"/>
      <c r="B11" s="27"/>
      <c r="C11" s="2"/>
      <c r="D11" s="28"/>
      <c r="E11" s="29"/>
      <c r="F11" s="2"/>
      <c r="G11" s="3"/>
      <c r="H11" s="27"/>
      <c r="I11" s="27"/>
      <c r="J11" s="27"/>
      <c r="K11" s="27"/>
      <c r="L11" s="30"/>
      <c r="M11" s="31"/>
      <c r="N11" s="32"/>
      <c r="O11" s="31"/>
      <c r="P11" s="31"/>
      <c r="Q11" s="31"/>
      <c r="R11" s="31"/>
      <c r="S11" s="31"/>
      <c r="T11" s="33"/>
      <c r="U11" s="2"/>
      <c r="V11" s="33"/>
      <c r="W11" s="2"/>
    </row>
    <row r="12" spans="1:23" ht="15.75" x14ac:dyDescent="0.25">
      <c r="A12" s="65" t="s">
        <v>5</v>
      </c>
      <c r="B12" s="35">
        <f>(B14+B19+B22+B28+B32+B37+B41+B58+B44+B49+B53)</f>
        <v>3075</v>
      </c>
      <c r="C12" s="36">
        <f>(C14+C19+C22+C28+C32+C37+C41+C58+C44+C49+C53)</f>
        <v>3074</v>
      </c>
      <c r="D12" s="37">
        <f>SUM(C12/B12)*100</f>
        <v>99.967479674796749</v>
      </c>
      <c r="E12" s="38">
        <f>(E14+E19+E22+E28+E32+E37+E41+E58+E44+E49+E53)</f>
        <v>825776</v>
      </c>
      <c r="F12" s="36">
        <f>(F14+F19+F22+F28+F32+F37+F41+F58+F44+F49+F53)</f>
        <v>774472</v>
      </c>
      <c r="G12" s="39">
        <f>SUM(F12/E12)*100</f>
        <v>93.787177152157483</v>
      </c>
      <c r="H12" s="36">
        <f>(H14+H19+H22+H28+H32+H37+H41+H58+H44+H49+H53)</f>
        <v>130288</v>
      </c>
      <c r="I12" s="36">
        <f t="shared" ref="I12:S12" si="0">(I14+I19+I22+I28+I32+I37+I41+I58+I44+I49+I53)</f>
        <v>66056</v>
      </c>
      <c r="J12" s="36">
        <f t="shared" si="0"/>
        <v>35437</v>
      </c>
      <c r="K12" s="36">
        <f t="shared" si="0"/>
        <v>123206</v>
      </c>
      <c r="L12" s="36">
        <f t="shared" si="0"/>
        <v>133101</v>
      </c>
      <c r="M12" s="36">
        <f t="shared" si="0"/>
        <v>49168</v>
      </c>
      <c r="N12" s="36">
        <f t="shared" si="0"/>
        <v>129292</v>
      </c>
      <c r="O12" s="36">
        <f t="shared" si="0"/>
        <v>9176</v>
      </c>
      <c r="P12" s="36">
        <f t="shared" si="0"/>
        <v>37378</v>
      </c>
      <c r="Q12" s="36">
        <f t="shared" si="0"/>
        <v>33906</v>
      </c>
      <c r="R12" s="36">
        <f t="shared" si="0"/>
        <v>16458</v>
      </c>
      <c r="S12" s="36">
        <f t="shared" si="0"/>
        <v>11006</v>
      </c>
      <c r="T12" s="36">
        <f>(T14+T19+T22+T28+T32+T37+T41+T58+T44+T49+T53)</f>
        <v>31678</v>
      </c>
      <c r="U12" s="37">
        <f>SUM(T12/E12)*100</f>
        <v>3.8361492705043498</v>
      </c>
      <c r="V12" s="36">
        <f>(V14+V19+V22+V28+V32+V37+V41+V58+V44+V49+V53)</f>
        <v>19626</v>
      </c>
      <c r="W12" s="37">
        <f>SUM(V12/E12)*100</f>
        <v>2.3766735773381642</v>
      </c>
    </row>
    <row r="13" spans="1:23" ht="15" x14ac:dyDescent="0.2">
      <c r="A13" s="2"/>
      <c r="B13" s="21"/>
      <c r="C13" s="19"/>
      <c r="D13" s="20"/>
      <c r="E13" s="40"/>
      <c r="F13" s="19"/>
      <c r="G13" s="41"/>
      <c r="H13" s="42"/>
      <c r="I13" s="43"/>
      <c r="J13" s="43"/>
      <c r="K13" s="43"/>
      <c r="L13" s="43"/>
      <c r="M13" s="43"/>
      <c r="N13" s="43"/>
      <c r="O13" s="43"/>
      <c r="P13" s="44"/>
      <c r="Q13" s="44"/>
      <c r="R13" s="44"/>
      <c r="S13" s="44"/>
      <c r="T13" s="45"/>
      <c r="U13" s="20"/>
      <c r="V13" s="45"/>
      <c r="W13" s="20"/>
    </row>
    <row r="14" spans="1:23" ht="15.75" x14ac:dyDescent="0.25">
      <c r="A14" s="46" t="s">
        <v>31</v>
      </c>
      <c r="B14" s="47">
        <f>SUM(B15:B17)</f>
        <v>356</v>
      </c>
      <c r="C14" s="48">
        <f>SUM(C15:C17)</f>
        <v>356</v>
      </c>
      <c r="D14" s="49">
        <f>SUM(C14/B14)*100</f>
        <v>100</v>
      </c>
      <c r="E14" s="50">
        <f>SUM(E15:E17)</f>
        <v>106722</v>
      </c>
      <c r="F14" s="48">
        <f>SUM(F15:F17)</f>
        <v>100870</v>
      </c>
      <c r="G14" s="51">
        <f>SUM(F14/E14)*100</f>
        <v>94.516594516594523</v>
      </c>
      <c r="H14" s="47">
        <f t="shared" ref="H14:T14" si="1">SUM(H15:H17)</f>
        <v>9528</v>
      </c>
      <c r="I14" s="47">
        <f t="shared" si="1"/>
        <v>6870</v>
      </c>
      <c r="J14" s="47">
        <f t="shared" si="1"/>
        <v>8476</v>
      </c>
      <c r="K14" s="47">
        <f t="shared" si="1"/>
        <v>18352</v>
      </c>
      <c r="L14" s="52">
        <f t="shared" si="1"/>
        <v>17990</v>
      </c>
      <c r="M14" s="25">
        <f t="shared" si="1"/>
        <v>3903</v>
      </c>
      <c r="N14" s="52">
        <f t="shared" si="1"/>
        <v>16413</v>
      </c>
      <c r="O14" s="52">
        <f t="shared" si="1"/>
        <v>1336</v>
      </c>
      <c r="P14" s="52">
        <f t="shared" si="1"/>
        <v>8311</v>
      </c>
      <c r="Q14" s="52">
        <f t="shared" si="1"/>
        <v>4277</v>
      </c>
      <c r="R14" s="52">
        <f t="shared" si="1"/>
        <v>4305</v>
      </c>
      <c r="S14" s="52">
        <f t="shared" si="1"/>
        <v>1109</v>
      </c>
      <c r="T14" s="53">
        <f t="shared" si="1"/>
        <v>3622</v>
      </c>
      <c r="U14" s="49">
        <f>SUM(T14/E14)*100</f>
        <v>3.3938644328254721</v>
      </c>
      <c r="V14" s="53">
        <f>SUM(V15:V17)</f>
        <v>2230</v>
      </c>
      <c r="W14" s="49">
        <f>SUM(V14/E14)*100</f>
        <v>2.0895410505800118</v>
      </c>
    </row>
    <row r="15" spans="1:23" ht="15" x14ac:dyDescent="0.2">
      <c r="A15" s="46" t="s">
        <v>33</v>
      </c>
      <c r="B15" s="44">
        <v>112</v>
      </c>
      <c r="C15" s="19">
        <v>112</v>
      </c>
      <c r="D15" s="20">
        <f>SUM(C15/B15)*100</f>
        <v>100</v>
      </c>
      <c r="E15" s="40">
        <f>SUM(F15+T15+V15)</f>
        <v>36733</v>
      </c>
      <c r="F15" s="19">
        <f t="shared" ref="F15:F16" si="2">SUM(H15:S15)</f>
        <v>34751</v>
      </c>
      <c r="G15" s="41">
        <f>SUM(F15/E15)*100</f>
        <v>94.604306754144773</v>
      </c>
      <c r="H15" s="21">
        <v>5389</v>
      </c>
      <c r="I15" s="23">
        <v>941</v>
      </c>
      <c r="J15" s="23">
        <v>643</v>
      </c>
      <c r="K15" s="23">
        <v>4430</v>
      </c>
      <c r="L15" s="23">
        <v>11818</v>
      </c>
      <c r="M15" s="24">
        <v>618</v>
      </c>
      <c r="N15" s="23">
        <v>4318</v>
      </c>
      <c r="O15" s="23" t="s">
        <v>84</v>
      </c>
      <c r="P15" s="23">
        <v>2755</v>
      </c>
      <c r="Q15" s="23">
        <v>1935</v>
      </c>
      <c r="R15" s="23">
        <v>795</v>
      </c>
      <c r="S15" s="23">
        <v>1109</v>
      </c>
      <c r="T15" s="45">
        <v>1220</v>
      </c>
      <c r="U15" s="20">
        <f>SUM(T15/E15)*100</f>
        <v>3.3212642582963547</v>
      </c>
      <c r="V15" s="45">
        <v>762</v>
      </c>
      <c r="W15" s="20">
        <f>SUM(V15/E15)*100</f>
        <v>2.0744289875588708</v>
      </c>
    </row>
    <row r="16" spans="1:23" ht="15" x14ac:dyDescent="0.2">
      <c r="A16" s="46" t="s">
        <v>34</v>
      </c>
      <c r="B16" s="44">
        <v>155</v>
      </c>
      <c r="C16" s="19">
        <v>155</v>
      </c>
      <c r="D16" s="20">
        <f>SUM(C16/B16)*100</f>
        <v>100</v>
      </c>
      <c r="E16" s="40">
        <f t="shared" ref="E16:E17" si="3">SUM(F16+T16+V16)</f>
        <v>38643</v>
      </c>
      <c r="F16" s="19">
        <f t="shared" si="2"/>
        <v>35921</v>
      </c>
      <c r="G16" s="41">
        <f>SUM(F16/E16)*100</f>
        <v>92.956033434257179</v>
      </c>
      <c r="H16" s="21">
        <v>2981</v>
      </c>
      <c r="I16" s="23">
        <v>4692</v>
      </c>
      <c r="J16" s="23">
        <v>1729</v>
      </c>
      <c r="K16" s="23">
        <v>4526</v>
      </c>
      <c r="L16" s="23">
        <v>1324</v>
      </c>
      <c r="M16" s="24">
        <v>2392</v>
      </c>
      <c r="N16" s="23">
        <v>8045</v>
      </c>
      <c r="O16" s="23">
        <v>1336</v>
      </c>
      <c r="P16" s="23">
        <v>3724</v>
      </c>
      <c r="Q16" s="23">
        <v>1662</v>
      </c>
      <c r="R16" s="23">
        <v>3510</v>
      </c>
      <c r="S16" s="23" t="s">
        <v>84</v>
      </c>
      <c r="T16" s="45">
        <v>1843</v>
      </c>
      <c r="U16" s="20">
        <f>SUM(T16/E16)*100</f>
        <v>4.7692984499133093</v>
      </c>
      <c r="V16" s="45">
        <v>879</v>
      </c>
      <c r="W16" s="20">
        <f>SUM(V16/E16)*100</f>
        <v>2.2746681158295163</v>
      </c>
    </row>
    <row r="17" spans="1:23" ht="15" x14ac:dyDescent="0.2">
      <c r="A17" s="46" t="s">
        <v>35</v>
      </c>
      <c r="B17" s="44">
        <v>89</v>
      </c>
      <c r="C17" s="19">
        <v>89</v>
      </c>
      <c r="D17" s="20">
        <f>SUM(C17/B17)*100</f>
        <v>100</v>
      </c>
      <c r="E17" s="40">
        <f t="shared" si="3"/>
        <v>31346</v>
      </c>
      <c r="F17" s="19">
        <f>SUM(H17:S17)</f>
        <v>30198</v>
      </c>
      <c r="G17" s="41">
        <f>SUM(F17/E17)*100</f>
        <v>96.337650736936126</v>
      </c>
      <c r="H17" s="21">
        <v>1158</v>
      </c>
      <c r="I17" s="23">
        <v>1237</v>
      </c>
      <c r="J17" s="23">
        <v>6104</v>
      </c>
      <c r="K17" s="23">
        <v>9396</v>
      </c>
      <c r="L17" s="23">
        <v>4848</v>
      </c>
      <c r="M17" s="24">
        <v>893</v>
      </c>
      <c r="N17" s="23">
        <v>4050</v>
      </c>
      <c r="O17" s="23" t="s">
        <v>84</v>
      </c>
      <c r="P17" s="23">
        <v>1832</v>
      </c>
      <c r="Q17" s="23">
        <v>680</v>
      </c>
      <c r="R17" s="23" t="s">
        <v>84</v>
      </c>
      <c r="S17" s="23" t="s">
        <v>84</v>
      </c>
      <c r="T17" s="45">
        <v>559</v>
      </c>
      <c r="U17" s="20">
        <f>SUM(T17/E17)*100</f>
        <v>1.7833216359344095</v>
      </c>
      <c r="V17" s="45">
        <v>589</v>
      </c>
      <c r="W17" s="20">
        <f>SUM(V17/E17)*100</f>
        <v>1.8790276271294581</v>
      </c>
    </row>
    <row r="18" spans="1:23" ht="15" x14ac:dyDescent="0.2">
      <c r="A18" s="2"/>
      <c r="B18" s="21"/>
      <c r="C18" s="19"/>
      <c r="D18" s="20"/>
      <c r="E18" s="40"/>
      <c r="F18" s="19"/>
      <c r="G18" s="41"/>
      <c r="H18" s="21"/>
      <c r="I18" s="21"/>
      <c r="J18" s="21"/>
      <c r="K18" s="21"/>
      <c r="L18" s="23"/>
      <c r="M18" s="24"/>
      <c r="N18" s="23"/>
      <c r="O18" s="23"/>
      <c r="P18" s="23"/>
      <c r="Q18" s="23"/>
      <c r="R18" s="23"/>
      <c r="S18" s="23"/>
      <c r="T18" s="45"/>
      <c r="U18" s="20"/>
      <c r="V18" s="45"/>
      <c r="W18" s="20"/>
    </row>
    <row r="19" spans="1:23" ht="15.75" x14ac:dyDescent="0.25">
      <c r="A19" s="46" t="s">
        <v>36</v>
      </c>
      <c r="B19" s="47">
        <f>SUM(B20:B20)</f>
        <v>106</v>
      </c>
      <c r="C19" s="48">
        <f>SUM(C20:C20)</f>
        <v>106</v>
      </c>
      <c r="D19" s="49">
        <f>SUM(C19/B19)*100</f>
        <v>100</v>
      </c>
      <c r="E19" s="50">
        <f>SUM(E20:E20)</f>
        <v>28179</v>
      </c>
      <c r="F19" s="48">
        <f>SUM(F20:F20)</f>
        <v>25963</v>
      </c>
      <c r="G19" s="51">
        <f>SUM(F19/E19)*100</f>
        <v>92.135987792327626</v>
      </c>
      <c r="H19" s="47">
        <f t="shared" ref="H19:T19" si="4">SUM(H20:H20)</f>
        <v>5006</v>
      </c>
      <c r="I19" s="47">
        <f t="shared" si="4"/>
        <v>1384</v>
      </c>
      <c r="J19" s="47">
        <f t="shared" si="4"/>
        <v>2039</v>
      </c>
      <c r="K19" s="47">
        <f t="shared" si="4"/>
        <v>4545</v>
      </c>
      <c r="L19" s="52">
        <f t="shared" si="4"/>
        <v>4911</v>
      </c>
      <c r="M19" s="25">
        <f t="shared" si="4"/>
        <v>1154</v>
      </c>
      <c r="N19" s="52">
        <f t="shared" si="4"/>
        <v>2900</v>
      </c>
      <c r="O19" s="52">
        <f t="shared" si="4"/>
        <v>1579</v>
      </c>
      <c r="P19" s="52">
        <f t="shared" si="4"/>
        <v>0</v>
      </c>
      <c r="Q19" s="52">
        <f t="shared" si="4"/>
        <v>1175</v>
      </c>
      <c r="R19" s="52">
        <f t="shared" si="4"/>
        <v>1270</v>
      </c>
      <c r="S19" s="52">
        <f t="shared" si="4"/>
        <v>0</v>
      </c>
      <c r="T19" s="53">
        <f t="shared" si="4"/>
        <v>1563</v>
      </c>
      <c r="U19" s="49">
        <f>SUM(T19/E19)*100</f>
        <v>5.5466837006281269</v>
      </c>
      <c r="V19" s="53">
        <f>SUM(V20:V20)</f>
        <v>653</v>
      </c>
      <c r="W19" s="49">
        <f>SUM(V19/E19)*100</f>
        <v>2.3173285070442526</v>
      </c>
    </row>
    <row r="20" spans="1:23" ht="15" x14ac:dyDescent="0.2">
      <c r="A20" s="46" t="s">
        <v>38</v>
      </c>
      <c r="B20" s="44">
        <v>106</v>
      </c>
      <c r="C20" s="19">
        <v>106</v>
      </c>
      <c r="D20" s="20">
        <f>SUM(C20/B20)*100</f>
        <v>100</v>
      </c>
      <c r="E20" s="40">
        <f>SUM(F20+T20+V20)</f>
        <v>28179</v>
      </c>
      <c r="F20" s="19">
        <f>SUM(H20:S20)</f>
        <v>25963</v>
      </c>
      <c r="G20" s="41">
        <f>SUM(F20/E20)*100</f>
        <v>92.135987792327626</v>
      </c>
      <c r="H20" s="21">
        <v>5006</v>
      </c>
      <c r="I20" s="21">
        <v>1384</v>
      </c>
      <c r="J20" s="21">
        <v>2039</v>
      </c>
      <c r="K20" s="21">
        <v>4545</v>
      </c>
      <c r="L20" s="23">
        <v>4911</v>
      </c>
      <c r="M20" s="24">
        <v>1154</v>
      </c>
      <c r="N20" s="23">
        <v>2900</v>
      </c>
      <c r="O20" s="23">
        <v>1579</v>
      </c>
      <c r="P20" s="23" t="s">
        <v>84</v>
      </c>
      <c r="Q20" s="23">
        <v>1175</v>
      </c>
      <c r="R20" s="23">
        <v>1270</v>
      </c>
      <c r="S20" s="23" t="s">
        <v>84</v>
      </c>
      <c r="T20" s="45">
        <v>1563</v>
      </c>
      <c r="U20" s="20">
        <f>SUM(T20/E20)*100</f>
        <v>5.5466837006281269</v>
      </c>
      <c r="V20" s="45">
        <v>653</v>
      </c>
      <c r="W20" s="20">
        <f>SUM(V20/E20)*100</f>
        <v>2.3173285070442526</v>
      </c>
    </row>
    <row r="21" spans="1:23" ht="15" x14ac:dyDescent="0.2">
      <c r="A21" s="2"/>
      <c r="B21" s="21"/>
      <c r="C21" s="19"/>
      <c r="D21" s="20"/>
      <c r="E21" s="40"/>
      <c r="F21" s="19"/>
      <c r="G21" s="41"/>
      <c r="H21" s="21"/>
      <c r="I21" s="21"/>
      <c r="J21" s="21"/>
      <c r="K21" s="21"/>
      <c r="L21" s="23"/>
      <c r="M21" s="24"/>
      <c r="N21" s="23"/>
      <c r="O21" s="23"/>
      <c r="P21" s="23"/>
      <c r="Q21" s="23"/>
      <c r="R21" s="23"/>
      <c r="S21" s="23"/>
      <c r="T21" s="45"/>
      <c r="U21" s="20"/>
      <c r="V21" s="45"/>
      <c r="W21" s="20"/>
    </row>
    <row r="22" spans="1:23" ht="15.75" x14ac:dyDescent="0.25">
      <c r="A22" s="46" t="s">
        <v>39</v>
      </c>
      <c r="B22" s="47">
        <f>SUM(B23:B26)</f>
        <v>466</v>
      </c>
      <c r="C22" s="48">
        <f>SUM(C23:C26)</f>
        <v>466</v>
      </c>
      <c r="D22" s="49">
        <f t="shared" ref="D22:D26" si="5">SUM(C22/B22)*100</f>
        <v>100</v>
      </c>
      <c r="E22" s="50">
        <f>SUM(E23:E26)</f>
        <v>134671</v>
      </c>
      <c r="F22" s="53">
        <f>SUM(F23:F26)</f>
        <v>127730</v>
      </c>
      <c r="G22" s="51">
        <f t="shared" ref="G22:G26" si="6">SUM(F22/E22)*100</f>
        <v>94.845957927096407</v>
      </c>
      <c r="H22" s="47">
        <f t="shared" ref="H22:T22" si="7">SUM(H23:H26)</f>
        <v>18066</v>
      </c>
      <c r="I22" s="47">
        <f t="shared" si="7"/>
        <v>21349</v>
      </c>
      <c r="J22" s="47">
        <f t="shared" si="7"/>
        <v>5521</v>
      </c>
      <c r="K22" s="47">
        <f t="shared" si="7"/>
        <v>16921</v>
      </c>
      <c r="L22" s="52">
        <f t="shared" si="7"/>
        <v>12854</v>
      </c>
      <c r="M22" s="25">
        <f t="shared" si="7"/>
        <v>10155</v>
      </c>
      <c r="N22" s="52">
        <f t="shared" si="7"/>
        <v>15315</v>
      </c>
      <c r="O22" s="52">
        <f t="shared" si="7"/>
        <v>2639</v>
      </c>
      <c r="P22" s="52">
        <f t="shared" si="7"/>
        <v>5913</v>
      </c>
      <c r="Q22" s="52">
        <f t="shared" si="7"/>
        <v>7488</v>
      </c>
      <c r="R22" s="52">
        <f t="shared" si="7"/>
        <v>3896</v>
      </c>
      <c r="S22" s="52">
        <f t="shared" si="7"/>
        <v>7613</v>
      </c>
      <c r="T22" s="53">
        <f t="shared" si="7"/>
        <v>3906</v>
      </c>
      <c r="U22" s="49">
        <f t="shared" ref="U22:U26" si="8">SUM(T22/E22)*100</f>
        <v>2.9004017197466418</v>
      </c>
      <c r="V22" s="53">
        <f>SUM(V23:V26)</f>
        <v>3035</v>
      </c>
      <c r="W22" s="49">
        <f t="shared" ref="W22:W26" si="9">SUM(V22/E22)*100</f>
        <v>2.2536403531569529</v>
      </c>
    </row>
    <row r="23" spans="1:23" ht="15" x14ac:dyDescent="0.2">
      <c r="A23" s="46" t="s">
        <v>41</v>
      </c>
      <c r="B23" s="44">
        <v>132</v>
      </c>
      <c r="C23" s="19">
        <v>132</v>
      </c>
      <c r="D23" s="20">
        <f t="shared" si="5"/>
        <v>100</v>
      </c>
      <c r="E23" s="40">
        <f t="shared" ref="E23:E25" si="10">SUM(F23+T23+V23)</f>
        <v>34561</v>
      </c>
      <c r="F23" s="19">
        <f t="shared" ref="F23:F25" si="11">SUM(H23:S23)</f>
        <v>32993</v>
      </c>
      <c r="G23" s="41">
        <f t="shared" si="6"/>
        <v>95.463094239171326</v>
      </c>
      <c r="H23" s="21">
        <v>5948</v>
      </c>
      <c r="I23" s="23">
        <v>4765</v>
      </c>
      <c r="J23" s="23">
        <v>1749</v>
      </c>
      <c r="K23" s="23">
        <v>3142</v>
      </c>
      <c r="L23" s="23">
        <v>548</v>
      </c>
      <c r="M23" s="24">
        <v>8328</v>
      </c>
      <c r="N23" s="23">
        <v>3330</v>
      </c>
      <c r="O23" s="23">
        <v>1074</v>
      </c>
      <c r="P23" s="23">
        <v>2730</v>
      </c>
      <c r="Q23" s="23">
        <v>1167</v>
      </c>
      <c r="R23" s="23">
        <v>212</v>
      </c>
      <c r="S23" s="23" t="s">
        <v>84</v>
      </c>
      <c r="T23" s="24">
        <v>722</v>
      </c>
      <c r="U23" s="20">
        <f t="shared" si="8"/>
        <v>2.0890599230346347</v>
      </c>
      <c r="V23" s="45">
        <v>846</v>
      </c>
      <c r="W23" s="20">
        <f t="shared" si="9"/>
        <v>2.4478458377940453</v>
      </c>
    </row>
    <row r="24" spans="1:23" ht="15" x14ac:dyDescent="0.2">
      <c r="A24" s="46" t="s">
        <v>43</v>
      </c>
      <c r="B24" s="44">
        <v>127</v>
      </c>
      <c r="C24" s="19">
        <v>127</v>
      </c>
      <c r="D24" s="20">
        <f t="shared" si="5"/>
        <v>100</v>
      </c>
      <c r="E24" s="40">
        <f t="shared" si="10"/>
        <v>36810</v>
      </c>
      <c r="F24" s="19">
        <f t="shared" si="11"/>
        <v>34482</v>
      </c>
      <c r="G24" s="41">
        <f t="shared" si="6"/>
        <v>93.675631621841887</v>
      </c>
      <c r="H24" s="21">
        <v>4277</v>
      </c>
      <c r="I24" s="23">
        <v>4586</v>
      </c>
      <c r="J24" s="23">
        <v>394</v>
      </c>
      <c r="K24" s="23">
        <v>7675</v>
      </c>
      <c r="L24" s="23">
        <v>4097</v>
      </c>
      <c r="M24" s="24">
        <v>637</v>
      </c>
      <c r="N24" s="24">
        <v>5750</v>
      </c>
      <c r="O24" s="23">
        <v>199</v>
      </c>
      <c r="P24" s="23">
        <v>2172</v>
      </c>
      <c r="Q24" s="23">
        <v>2447</v>
      </c>
      <c r="R24" s="23">
        <v>2248</v>
      </c>
      <c r="S24" s="23" t="s">
        <v>84</v>
      </c>
      <c r="T24" s="24">
        <v>1333</v>
      </c>
      <c r="U24" s="20">
        <f t="shared" si="8"/>
        <v>3.6212985601738654</v>
      </c>
      <c r="V24" s="45">
        <v>995</v>
      </c>
      <c r="W24" s="20">
        <f t="shared" si="9"/>
        <v>2.7030698179842436</v>
      </c>
    </row>
    <row r="25" spans="1:23" ht="15" x14ac:dyDescent="0.2">
      <c r="A25" s="46" t="s">
        <v>44</v>
      </c>
      <c r="B25" s="44">
        <v>128</v>
      </c>
      <c r="C25" s="19">
        <v>128</v>
      </c>
      <c r="D25" s="20">
        <f t="shared" si="5"/>
        <v>100</v>
      </c>
      <c r="E25" s="40">
        <f t="shared" si="10"/>
        <v>38970</v>
      </c>
      <c r="F25" s="19">
        <f t="shared" si="11"/>
        <v>37341</v>
      </c>
      <c r="G25" s="41">
        <f t="shared" si="6"/>
        <v>95.819861431870663</v>
      </c>
      <c r="H25" s="21">
        <v>3261</v>
      </c>
      <c r="I25" s="23">
        <v>3082</v>
      </c>
      <c r="J25" s="23">
        <v>2834</v>
      </c>
      <c r="K25" s="23">
        <v>4454</v>
      </c>
      <c r="L25" s="23">
        <v>5310</v>
      </c>
      <c r="M25" s="24">
        <v>533</v>
      </c>
      <c r="N25" s="23">
        <v>3822</v>
      </c>
      <c r="O25" s="23">
        <v>1366</v>
      </c>
      <c r="P25" s="23" t="s">
        <v>84</v>
      </c>
      <c r="Q25" s="23">
        <v>3630</v>
      </c>
      <c r="R25" s="23">
        <v>1436</v>
      </c>
      <c r="S25" s="23">
        <v>7613</v>
      </c>
      <c r="T25" s="24">
        <v>941</v>
      </c>
      <c r="U25" s="20">
        <f t="shared" si="8"/>
        <v>2.4146779574031307</v>
      </c>
      <c r="V25" s="45">
        <v>688</v>
      </c>
      <c r="W25" s="20">
        <f t="shared" si="9"/>
        <v>1.7654606107261999</v>
      </c>
    </row>
    <row r="26" spans="1:23" ht="15" x14ac:dyDescent="0.2">
      <c r="A26" s="46" t="s">
        <v>45</v>
      </c>
      <c r="B26" s="44">
        <v>79</v>
      </c>
      <c r="C26" s="19">
        <v>79</v>
      </c>
      <c r="D26" s="20">
        <f t="shared" si="5"/>
        <v>100</v>
      </c>
      <c r="E26" s="40">
        <v>24330</v>
      </c>
      <c r="F26" s="19">
        <v>22914</v>
      </c>
      <c r="G26" s="41">
        <f t="shared" si="6"/>
        <v>94.180024660912451</v>
      </c>
      <c r="H26" s="21">
        <v>4580</v>
      </c>
      <c r="I26" s="23">
        <v>8916</v>
      </c>
      <c r="J26" s="23">
        <v>544</v>
      </c>
      <c r="K26" s="23">
        <v>1650</v>
      </c>
      <c r="L26" s="23">
        <v>2899</v>
      </c>
      <c r="M26" s="24">
        <v>657</v>
      </c>
      <c r="N26" s="23">
        <v>2413</v>
      </c>
      <c r="O26" s="23" t="s">
        <v>84</v>
      </c>
      <c r="P26" s="23">
        <v>1011</v>
      </c>
      <c r="Q26" s="23">
        <v>244</v>
      </c>
      <c r="R26" s="23" t="s">
        <v>84</v>
      </c>
      <c r="S26" s="23" t="s">
        <v>84</v>
      </c>
      <c r="T26" s="24">
        <v>910</v>
      </c>
      <c r="U26" s="20">
        <f t="shared" si="8"/>
        <v>3.7402383888203863</v>
      </c>
      <c r="V26" s="45">
        <v>506</v>
      </c>
      <c r="W26" s="20">
        <f t="shared" si="9"/>
        <v>2.0797369502671597</v>
      </c>
    </row>
    <row r="27" spans="1:23" ht="15" x14ac:dyDescent="0.2">
      <c r="A27" s="2"/>
      <c r="B27" s="21"/>
      <c r="C27" s="19"/>
      <c r="D27" s="20"/>
      <c r="E27" s="40"/>
      <c r="F27" s="19"/>
      <c r="G27" s="41"/>
      <c r="H27" s="21"/>
      <c r="I27" s="21"/>
      <c r="J27" s="21"/>
      <c r="K27" s="21"/>
      <c r="L27" s="23"/>
      <c r="M27" s="24"/>
      <c r="N27" s="23"/>
      <c r="O27" s="23"/>
      <c r="P27" s="23"/>
      <c r="Q27" s="23"/>
      <c r="R27" s="23"/>
      <c r="S27" s="23"/>
      <c r="T27" s="45"/>
      <c r="U27" s="20"/>
      <c r="V27" s="45"/>
      <c r="W27" s="20"/>
    </row>
    <row r="28" spans="1:23" ht="15.75" x14ac:dyDescent="0.25">
      <c r="A28" s="46" t="s">
        <v>46</v>
      </c>
      <c r="B28" s="47">
        <f>SUM(B29:B30)</f>
        <v>166</v>
      </c>
      <c r="C28" s="48">
        <f>SUM(C29:C30)</f>
        <v>166</v>
      </c>
      <c r="D28" s="49">
        <f>SUM(C28/B28)*100</f>
        <v>100</v>
      </c>
      <c r="E28" s="50">
        <f>SUM(E29:E30)</f>
        <v>39076</v>
      </c>
      <c r="F28" s="48">
        <f>SUM(F29:F30)</f>
        <v>35894</v>
      </c>
      <c r="G28" s="51">
        <f>SUM(F28/E28)*100</f>
        <v>91.856894257344663</v>
      </c>
      <c r="H28" s="47">
        <f>SUM(H29:H30)</f>
        <v>9780</v>
      </c>
      <c r="I28" s="47">
        <f t="shared" ref="I28:T28" si="12">SUM(I29:I30)</f>
        <v>5485</v>
      </c>
      <c r="J28" s="47">
        <f t="shared" si="12"/>
        <v>7015</v>
      </c>
      <c r="K28" s="47">
        <f t="shared" si="12"/>
        <v>921</v>
      </c>
      <c r="L28" s="52">
        <f t="shared" si="12"/>
        <v>3660</v>
      </c>
      <c r="M28" s="25">
        <f t="shared" si="12"/>
        <v>1553</v>
      </c>
      <c r="N28" s="52">
        <f t="shared" si="12"/>
        <v>5353</v>
      </c>
      <c r="O28" s="52">
        <f>SUM(O29:O30)</f>
        <v>258</v>
      </c>
      <c r="P28" s="52">
        <f>SUM(P29:P30)</f>
        <v>1491</v>
      </c>
      <c r="Q28" s="52">
        <f t="shared" ref="Q28:S28" si="13">SUM(Q29:Q30)</f>
        <v>378</v>
      </c>
      <c r="R28" s="52">
        <f t="shared" si="13"/>
        <v>0</v>
      </c>
      <c r="S28" s="52">
        <f t="shared" si="13"/>
        <v>0</v>
      </c>
      <c r="T28" s="53">
        <f t="shared" si="12"/>
        <v>2117</v>
      </c>
      <c r="U28" s="49">
        <f>SUM(T28/E28)*100</f>
        <v>5.4176476609683695</v>
      </c>
      <c r="V28" s="53">
        <f>SUM(V29:V30)</f>
        <v>1065</v>
      </c>
      <c r="W28" s="49">
        <f>SUM(V28/E28)*100</f>
        <v>2.7254580816869689</v>
      </c>
    </row>
    <row r="29" spans="1:23" ht="15" x14ac:dyDescent="0.2">
      <c r="A29" s="46" t="s">
        <v>47</v>
      </c>
      <c r="B29" s="44">
        <v>97</v>
      </c>
      <c r="C29" s="19">
        <v>97</v>
      </c>
      <c r="D29" s="20">
        <f>SUM(C29/B29)*100</f>
        <v>100</v>
      </c>
      <c r="E29" s="40">
        <f t="shared" ref="E29:E30" si="14">SUM(F29+T29+V29)</f>
        <v>22320</v>
      </c>
      <c r="F29" s="19">
        <f t="shared" ref="F29:F30" si="15">SUM(H29:S29)</f>
        <v>20131</v>
      </c>
      <c r="G29" s="41">
        <f>SUM(F29/E29)*100</f>
        <v>90.192652329749095</v>
      </c>
      <c r="H29" s="21">
        <v>4706</v>
      </c>
      <c r="I29" s="21">
        <v>2943</v>
      </c>
      <c r="J29" s="21">
        <v>6162</v>
      </c>
      <c r="K29" s="21">
        <v>760</v>
      </c>
      <c r="L29" s="23">
        <v>1748</v>
      </c>
      <c r="M29" s="24">
        <v>1135</v>
      </c>
      <c r="N29" s="23">
        <v>1529</v>
      </c>
      <c r="O29" s="23" t="s">
        <v>84</v>
      </c>
      <c r="P29" s="23">
        <v>925</v>
      </c>
      <c r="Q29" s="23">
        <v>223</v>
      </c>
      <c r="R29" s="23" t="s">
        <v>84</v>
      </c>
      <c r="S29" s="23" t="s">
        <v>84</v>
      </c>
      <c r="T29" s="45">
        <v>1520</v>
      </c>
      <c r="U29" s="20">
        <f>SUM(T29/E29)*100</f>
        <v>6.8100358422939076</v>
      </c>
      <c r="V29" s="45">
        <v>669</v>
      </c>
      <c r="W29" s="20">
        <f>SUM(V29/E29)*100</f>
        <v>2.997311827956989</v>
      </c>
    </row>
    <row r="30" spans="1:23" ht="15" x14ac:dyDescent="0.2">
      <c r="A30" s="46" t="s">
        <v>48</v>
      </c>
      <c r="B30" s="44">
        <v>69</v>
      </c>
      <c r="C30" s="19">
        <v>69</v>
      </c>
      <c r="D30" s="20">
        <f>SUM(C30/B30)*100</f>
        <v>100</v>
      </c>
      <c r="E30" s="40">
        <f t="shared" si="14"/>
        <v>16756</v>
      </c>
      <c r="F30" s="19">
        <f t="shared" si="15"/>
        <v>15763</v>
      </c>
      <c r="G30" s="41">
        <f>SUM(F30/E30)*100</f>
        <v>94.073764621628072</v>
      </c>
      <c r="H30" s="21">
        <v>5074</v>
      </c>
      <c r="I30" s="21">
        <v>2542</v>
      </c>
      <c r="J30" s="21">
        <v>853</v>
      </c>
      <c r="K30" s="21">
        <v>161</v>
      </c>
      <c r="L30" s="23">
        <v>1912</v>
      </c>
      <c r="M30" s="24">
        <v>418</v>
      </c>
      <c r="N30" s="23">
        <v>3824</v>
      </c>
      <c r="O30" s="23">
        <v>258</v>
      </c>
      <c r="P30" s="23">
        <v>566</v>
      </c>
      <c r="Q30" s="23">
        <v>155</v>
      </c>
      <c r="R30" s="23" t="s">
        <v>84</v>
      </c>
      <c r="S30" s="23" t="s">
        <v>84</v>
      </c>
      <c r="T30" s="45">
        <v>597</v>
      </c>
      <c r="U30" s="20">
        <f>SUM(T30/E30)*100</f>
        <v>3.5629028407734542</v>
      </c>
      <c r="V30" s="45">
        <v>396</v>
      </c>
      <c r="W30" s="20">
        <f>SUM(V30/E30)*100</f>
        <v>2.3633325375984722</v>
      </c>
    </row>
    <row r="31" spans="1:23" ht="15" x14ac:dyDescent="0.2">
      <c r="A31" s="2"/>
      <c r="B31" s="21"/>
      <c r="C31" s="19"/>
      <c r="D31" s="20"/>
      <c r="E31" s="40"/>
      <c r="F31" s="19"/>
      <c r="G31" s="41"/>
      <c r="H31" s="21"/>
      <c r="I31" s="21"/>
      <c r="J31" s="21"/>
      <c r="K31" s="21"/>
      <c r="L31" s="23"/>
      <c r="M31" s="24"/>
      <c r="N31" s="23"/>
      <c r="O31" s="23"/>
      <c r="P31" s="23"/>
      <c r="Q31" s="23"/>
      <c r="R31" s="23"/>
      <c r="S31" s="23"/>
      <c r="T31" s="45"/>
      <c r="U31" s="20"/>
      <c r="V31" s="45"/>
      <c r="W31" s="20"/>
    </row>
    <row r="32" spans="1:23" ht="15.75" x14ac:dyDescent="0.25">
      <c r="A32" s="46" t="s">
        <v>49</v>
      </c>
      <c r="B32" s="47">
        <f>SUM(B33:B35)</f>
        <v>309</v>
      </c>
      <c r="C32" s="48">
        <f>SUM(C33:C35)</f>
        <v>309</v>
      </c>
      <c r="D32" s="49">
        <f>SUM(C32/B32)*100</f>
        <v>100</v>
      </c>
      <c r="E32" s="50">
        <f>SUM(E33:E35)</f>
        <v>90663</v>
      </c>
      <c r="F32" s="48">
        <f>SUM(F33:F35)</f>
        <v>87468</v>
      </c>
      <c r="G32" s="51">
        <f>SUM(F32/E32)*100</f>
        <v>96.475960424870124</v>
      </c>
      <c r="H32" s="47">
        <f>SUM(H33:H35)</f>
        <v>15648</v>
      </c>
      <c r="I32" s="47">
        <f t="shared" ref="I32:T32" si="16">SUM(I33:I35)</f>
        <v>1319</v>
      </c>
      <c r="J32" s="47">
        <f t="shared" si="16"/>
        <v>570</v>
      </c>
      <c r="K32" s="47">
        <f t="shared" si="16"/>
        <v>22550</v>
      </c>
      <c r="L32" s="52">
        <f t="shared" si="16"/>
        <v>12544</v>
      </c>
      <c r="M32" s="25">
        <f t="shared" si="16"/>
        <v>2550</v>
      </c>
      <c r="N32" s="52">
        <f t="shared" si="16"/>
        <v>20649</v>
      </c>
      <c r="O32" s="52">
        <f>SUM(O33:O35)</f>
        <v>245</v>
      </c>
      <c r="P32" s="52">
        <f>SUM(P33:P35)</f>
        <v>8533</v>
      </c>
      <c r="Q32" s="52">
        <f t="shared" ref="Q32:S32" si="17">SUM(Q33:Q35)</f>
        <v>1216</v>
      </c>
      <c r="R32" s="52">
        <f t="shared" si="17"/>
        <v>95</v>
      </c>
      <c r="S32" s="52">
        <f t="shared" si="17"/>
        <v>1549</v>
      </c>
      <c r="T32" s="53">
        <f t="shared" si="16"/>
        <v>1753</v>
      </c>
      <c r="U32" s="49">
        <f>SUM(T32/E32)*100</f>
        <v>1.9335340767457507</v>
      </c>
      <c r="V32" s="53">
        <f>SUM(V33:V35)</f>
        <v>1442</v>
      </c>
      <c r="W32" s="49">
        <f>SUM(V32/E32)*100</f>
        <v>1.5905054983841256</v>
      </c>
    </row>
    <row r="33" spans="1:23" ht="15" x14ac:dyDescent="0.2">
      <c r="A33" s="46" t="s">
        <v>50</v>
      </c>
      <c r="B33" s="44">
        <v>96</v>
      </c>
      <c r="C33" s="19">
        <v>96</v>
      </c>
      <c r="D33" s="20">
        <f>SUM(C33/B33)*100</f>
        <v>100</v>
      </c>
      <c r="E33" s="40">
        <f t="shared" ref="E33:E35" si="18">SUM(F33+T33+V33)</f>
        <v>36857</v>
      </c>
      <c r="F33" s="19">
        <f t="shared" ref="F33:F34" si="19">SUM(H33:S33)</f>
        <v>36080</v>
      </c>
      <c r="G33" s="41">
        <f>SUM(F33/E33)*100</f>
        <v>97.89185229400114</v>
      </c>
      <c r="H33" s="23">
        <v>4141</v>
      </c>
      <c r="I33" s="26">
        <v>642</v>
      </c>
      <c r="J33" s="23">
        <v>150</v>
      </c>
      <c r="K33" s="26">
        <v>3154</v>
      </c>
      <c r="L33" s="23">
        <v>9036</v>
      </c>
      <c r="M33" s="26">
        <v>1012</v>
      </c>
      <c r="N33" s="23">
        <v>8011</v>
      </c>
      <c r="O33" s="23" t="s">
        <v>84</v>
      </c>
      <c r="P33" s="23">
        <v>7475</v>
      </c>
      <c r="Q33" s="23">
        <v>985</v>
      </c>
      <c r="R33" s="23">
        <v>95</v>
      </c>
      <c r="S33" s="23">
        <v>1379</v>
      </c>
      <c r="T33" s="45">
        <v>348</v>
      </c>
      <c r="U33" s="20">
        <f>SUM(T33/E33)*100</f>
        <v>0.94418970616165188</v>
      </c>
      <c r="V33" s="45">
        <v>429</v>
      </c>
      <c r="W33" s="20">
        <f>SUM(V33/E33)*100</f>
        <v>1.1639579998372087</v>
      </c>
    </row>
    <row r="34" spans="1:23" ht="15" x14ac:dyDescent="0.2">
      <c r="A34" s="46" t="s">
        <v>51</v>
      </c>
      <c r="B34" s="44">
        <v>96</v>
      </c>
      <c r="C34" s="19">
        <v>96</v>
      </c>
      <c r="D34" s="20">
        <f>SUM(C34/B34)*100</f>
        <v>100</v>
      </c>
      <c r="E34" s="40">
        <f t="shared" si="18"/>
        <v>26630</v>
      </c>
      <c r="F34" s="19">
        <f t="shared" si="19"/>
        <v>25583</v>
      </c>
      <c r="G34" s="41">
        <f>SUM(F34/E34)*100</f>
        <v>96.068343972962822</v>
      </c>
      <c r="H34" s="23">
        <v>3165</v>
      </c>
      <c r="I34" s="26">
        <v>677</v>
      </c>
      <c r="J34" s="23">
        <v>168</v>
      </c>
      <c r="K34" s="26">
        <v>13047</v>
      </c>
      <c r="L34" s="23">
        <v>2140</v>
      </c>
      <c r="M34" s="23">
        <v>978</v>
      </c>
      <c r="N34" s="23">
        <v>5007</v>
      </c>
      <c r="O34" s="23" t="s">
        <v>84</v>
      </c>
      <c r="P34" s="23" t="s">
        <v>84</v>
      </c>
      <c r="Q34" s="23">
        <v>231</v>
      </c>
      <c r="R34" s="23" t="s">
        <v>84</v>
      </c>
      <c r="S34" s="23">
        <v>170</v>
      </c>
      <c r="T34" s="45">
        <v>611</v>
      </c>
      <c r="U34" s="20">
        <f>SUM(T34/E34)*100</f>
        <v>2.2944048066090872</v>
      </c>
      <c r="V34" s="45">
        <v>436</v>
      </c>
      <c r="W34" s="20">
        <f>SUM(V34/E34)*100</f>
        <v>1.6372512204280887</v>
      </c>
    </row>
    <row r="35" spans="1:23" ht="15" x14ac:dyDescent="0.2">
      <c r="A35" s="46" t="s">
        <v>52</v>
      </c>
      <c r="B35" s="44">
        <v>117</v>
      </c>
      <c r="C35" s="19">
        <v>117</v>
      </c>
      <c r="D35" s="20">
        <f>SUM(C35/B35)*100</f>
        <v>100</v>
      </c>
      <c r="E35" s="40">
        <f t="shared" si="18"/>
        <v>27176</v>
      </c>
      <c r="F35" s="19">
        <f>SUM(H35:S35)</f>
        <v>25805</v>
      </c>
      <c r="G35" s="41">
        <f>SUM(F35/E35)*100</f>
        <v>94.955107447748006</v>
      </c>
      <c r="H35" s="23">
        <v>8342</v>
      </c>
      <c r="I35" s="26">
        <v>0</v>
      </c>
      <c r="J35" s="23">
        <v>252</v>
      </c>
      <c r="K35" s="26">
        <v>6349</v>
      </c>
      <c r="L35" s="23">
        <v>1368</v>
      </c>
      <c r="M35" s="23">
        <v>560</v>
      </c>
      <c r="N35" s="23">
        <v>7631</v>
      </c>
      <c r="O35" s="23">
        <v>245</v>
      </c>
      <c r="P35" s="23">
        <v>1058</v>
      </c>
      <c r="Q35" s="23" t="s">
        <v>84</v>
      </c>
      <c r="R35" s="23" t="s">
        <v>84</v>
      </c>
      <c r="S35" s="23" t="s">
        <v>84</v>
      </c>
      <c r="T35" s="45">
        <v>794</v>
      </c>
      <c r="U35" s="20">
        <f>SUM(T35/E35)*100</f>
        <v>2.9216956137768619</v>
      </c>
      <c r="V35" s="45">
        <v>577</v>
      </c>
      <c r="W35" s="20">
        <f>SUM(V35/E35)*100</f>
        <v>2.1231969384751253</v>
      </c>
    </row>
    <row r="36" spans="1:23" ht="15" x14ac:dyDescent="0.2">
      <c r="A36" s="2"/>
      <c r="B36" s="21"/>
      <c r="C36" s="19"/>
      <c r="D36" s="20"/>
      <c r="E36" s="40"/>
      <c r="F36" s="19"/>
      <c r="G36" s="41"/>
      <c r="H36" s="21"/>
      <c r="I36" s="21"/>
      <c r="J36" s="21"/>
      <c r="K36" s="21"/>
      <c r="L36" s="23"/>
      <c r="M36" s="24"/>
      <c r="N36" s="23"/>
      <c r="O36" s="23"/>
      <c r="P36" s="23"/>
      <c r="Q36" s="23"/>
      <c r="R36" s="23"/>
      <c r="S36" s="23"/>
      <c r="T36" s="45"/>
      <c r="U36" s="20"/>
      <c r="V36" s="45"/>
      <c r="W36" s="20"/>
    </row>
    <row r="37" spans="1:23" ht="15.75" x14ac:dyDescent="0.25">
      <c r="A37" s="46" t="s">
        <v>53</v>
      </c>
      <c r="B37" s="47">
        <f>SUM(B38:B39)</f>
        <v>250</v>
      </c>
      <c r="C37" s="48">
        <f>SUM(C38:C39)</f>
        <v>250</v>
      </c>
      <c r="D37" s="49">
        <f>SUM(C37/B37)*100</f>
        <v>100</v>
      </c>
      <c r="E37" s="50">
        <f>SUM(E38:E39)</f>
        <v>74733</v>
      </c>
      <c r="F37" s="48">
        <f>SUM(F38:F39)</f>
        <v>71308</v>
      </c>
      <c r="G37" s="51">
        <f>SUM(F37/E37)*100</f>
        <v>95.417017917118272</v>
      </c>
      <c r="H37" s="47">
        <f>SUM(H38:H39)</f>
        <v>8743</v>
      </c>
      <c r="I37" s="47">
        <f t="shared" ref="I37:T37" si="20">SUM(I38:I39)</f>
        <v>7842</v>
      </c>
      <c r="J37" s="47">
        <f t="shared" si="20"/>
        <v>201</v>
      </c>
      <c r="K37" s="47">
        <f t="shared" si="20"/>
        <v>6708</v>
      </c>
      <c r="L37" s="52">
        <f t="shared" si="20"/>
        <v>18125</v>
      </c>
      <c r="M37" s="25">
        <f t="shared" si="20"/>
        <v>6153</v>
      </c>
      <c r="N37" s="52">
        <f t="shared" si="20"/>
        <v>13506</v>
      </c>
      <c r="O37" s="52">
        <f>SUM(O38:O39)</f>
        <v>218</v>
      </c>
      <c r="P37" s="52">
        <f>SUM(P38:P39)</f>
        <v>5485</v>
      </c>
      <c r="Q37" s="52">
        <f t="shared" ref="Q37:S37" si="21">SUM(Q38:Q39)</f>
        <v>4327</v>
      </c>
      <c r="R37" s="52">
        <f t="shared" si="21"/>
        <v>0</v>
      </c>
      <c r="S37" s="52">
        <f t="shared" si="21"/>
        <v>0</v>
      </c>
      <c r="T37" s="53">
        <f t="shared" si="20"/>
        <v>2231</v>
      </c>
      <c r="U37" s="49">
        <f>SUM(T37/E37)*100</f>
        <v>2.9852943144260231</v>
      </c>
      <c r="V37" s="53">
        <f>SUM(V38:V39)</f>
        <v>1194</v>
      </c>
      <c r="W37" s="49">
        <f>SUM(V37/E37)*100</f>
        <v>1.5976877684557023</v>
      </c>
    </row>
    <row r="38" spans="1:23" ht="15" x14ac:dyDescent="0.2">
      <c r="A38" s="46" t="s">
        <v>54</v>
      </c>
      <c r="B38" s="44">
        <v>124</v>
      </c>
      <c r="C38" s="19">
        <v>124</v>
      </c>
      <c r="D38" s="20">
        <f>SUM(C38/B38)*100</f>
        <v>100</v>
      </c>
      <c r="E38" s="40">
        <f t="shared" ref="E38:E39" si="22">SUM(F38+T38+V38)</f>
        <v>37614</v>
      </c>
      <c r="F38" s="19">
        <f>SUM(H38:S38)</f>
        <v>36052</v>
      </c>
      <c r="G38" s="41">
        <f>SUM(F38/E38)*100</f>
        <v>95.847290902323607</v>
      </c>
      <c r="H38" s="21">
        <v>3112</v>
      </c>
      <c r="I38" s="19">
        <v>2387</v>
      </c>
      <c r="J38" s="23" t="s">
        <v>84</v>
      </c>
      <c r="K38" s="19">
        <v>3497</v>
      </c>
      <c r="L38" s="23">
        <v>12631</v>
      </c>
      <c r="M38" s="23">
        <v>5154</v>
      </c>
      <c r="N38" s="23">
        <v>4634</v>
      </c>
      <c r="O38" s="23">
        <v>218</v>
      </c>
      <c r="P38" s="23">
        <v>3635</v>
      </c>
      <c r="Q38" s="23">
        <v>784</v>
      </c>
      <c r="R38" s="23" t="s">
        <v>84</v>
      </c>
      <c r="S38" s="23" t="s">
        <v>84</v>
      </c>
      <c r="T38" s="45">
        <v>1003</v>
      </c>
      <c r="U38" s="20">
        <f>SUM(T38/E38)*100</f>
        <v>2.6665603232838837</v>
      </c>
      <c r="V38" s="45">
        <v>559</v>
      </c>
      <c r="W38" s="20">
        <f>SUM(V38/E38)*100</f>
        <v>1.4861487743925135</v>
      </c>
    </row>
    <row r="39" spans="1:23" ht="15" x14ac:dyDescent="0.2">
      <c r="A39" s="46" t="s">
        <v>55</v>
      </c>
      <c r="B39" s="44">
        <v>126</v>
      </c>
      <c r="C39" s="19">
        <v>126</v>
      </c>
      <c r="D39" s="20">
        <f>SUM(C39/B39)*100</f>
        <v>100</v>
      </c>
      <c r="E39" s="40">
        <f t="shared" si="22"/>
        <v>37119</v>
      </c>
      <c r="F39" s="19">
        <f>SUM(H39:S39)</f>
        <v>35256</v>
      </c>
      <c r="G39" s="41">
        <f>SUM(F39/E39)*100</f>
        <v>94.981007031439418</v>
      </c>
      <c r="H39" s="21">
        <v>5631</v>
      </c>
      <c r="I39" s="19">
        <v>5455</v>
      </c>
      <c r="J39" s="21">
        <v>201</v>
      </c>
      <c r="K39" s="19">
        <v>3211</v>
      </c>
      <c r="L39" s="23">
        <v>5494</v>
      </c>
      <c r="M39" s="26">
        <v>999</v>
      </c>
      <c r="N39" s="23">
        <v>8872</v>
      </c>
      <c r="O39" s="23" t="s">
        <v>84</v>
      </c>
      <c r="P39" s="23">
        <v>1850</v>
      </c>
      <c r="Q39" s="23">
        <v>3543</v>
      </c>
      <c r="R39" s="23" t="s">
        <v>84</v>
      </c>
      <c r="S39" s="23" t="s">
        <v>84</v>
      </c>
      <c r="T39" s="45">
        <v>1228</v>
      </c>
      <c r="U39" s="20">
        <f>SUM(T39/E39)*100</f>
        <v>3.3082787790619359</v>
      </c>
      <c r="V39" s="45">
        <v>635</v>
      </c>
      <c r="W39" s="20">
        <f>SUM(V39/E39)*100</f>
        <v>1.7107141894986397</v>
      </c>
    </row>
    <row r="40" spans="1:23" ht="15" x14ac:dyDescent="0.2">
      <c r="A40" s="2"/>
      <c r="B40" s="21"/>
      <c r="C40" s="19"/>
      <c r="D40" s="20"/>
      <c r="E40" s="40"/>
      <c r="F40" s="19"/>
      <c r="G40" s="41"/>
      <c r="H40" s="21"/>
      <c r="I40" s="21"/>
      <c r="J40" s="21"/>
      <c r="K40" s="21"/>
      <c r="L40" s="23"/>
      <c r="M40" s="24"/>
      <c r="N40" s="23"/>
      <c r="O40" s="23"/>
      <c r="P40" s="23"/>
      <c r="Q40" s="23"/>
      <c r="R40" s="23"/>
      <c r="S40" s="23"/>
      <c r="T40" s="45"/>
      <c r="U40" s="20"/>
      <c r="V40" s="45"/>
      <c r="W40" s="20"/>
    </row>
    <row r="41" spans="1:23" ht="15.75" x14ac:dyDescent="0.25">
      <c r="A41" s="46" t="s">
        <v>56</v>
      </c>
      <c r="B41" s="47">
        <f>SUM(B42:B42)</f>
        <v>141</v>
      </c>
      <c r="C41" s="48">
        <f>SUM(C42:C42)</f>
        <v>141</v>
      </c>
      <c r="D41" s="49">
        <f t="shared" ref="D41" si="23">SUM(C41/B41)*100</f>
        <v>100</v>
      </c>
      <c r="E41" s="50">
        <f>SUM(E42:E42)</f>
        <v>36002</v>
      </c>
      <c r="F41" s="48">
        <f>SUM(F42:F42)</f>
        <v>33823</v>
      </c>
      <c r="G41" s="51">
        <f>SUM(F41/E41)*100</f>
        <v>93.947558468973952</v>
      </c>
      <c r="H41" s="47">
        <f t="shared" ref="H41:T41" si="24">SUM(H42:H42)</f>
        <v>4773</v>
      </c>
      <c r="I41" s="47">
        <f t="shared" si="24"/>
        <v>853</v>
      </c>
      <c r="J41" s="47">
        <f t="shared" si="24"/>
        <v>584</v>
      </c>
      <c r="K41" s="47">
        <f t="shared" si="24"/>
        <v>4100</v>
      </c>
      <c r="L41" s="52">
        <f t="shared" si="24"/>
        <v>1793</v>
      </c>
      <c r="M41" s="25">
        <f t="shared" si="24"/>
        <v>11772</v>
      </c>
      <c r="N41" s="52">
        <f t="shared" si="24"/>
        <v>4456</v>
      </c>
      <c r="O41" s="52">
        <f t="shared" si="24"/>
        <v>291</v>
      </c>
      <c r="P41" s="52">
        <f t="shared" si="24"/>
        <v>519</v>
      </c>
      <c r="Q41" s="52">
        <f t="shared" si="24"/>
        <v>814</v>
      </c>
      <c r="R41" s="52">
        <f t="shared" si="24"/>
        <v>3664</v>
      </c>
      <c r="S41" s="52">
        <f t="shared" si="24"/>
        <v>204</v>
      </c>
      <c r="T41" s="53">
        <f t="shared" si="24"/>
        <v>1144</v>
      </c>
      <c r="U41" s="49">
        <f t="shared" ref="U41" si="25">SUM(T41/E41)*100</f>
        <v>3.1776012443753126</v>
      </c>
      <c r="V41" s="53">
        <f>SUM(V42:V42)</f>
        <v>1035</v>
      </c>
      <c r="W41" s="49">
        <f t="shared" ref="W41" si="26">SUM(V41/E41)*100</f>
        <v>2.8748402866507416</v>
      </c>
    </row>
    <row r="42" spans="1:23" ht="15" x14ac:dyDescent="0.2">
      <c r="A42" s="46" t="s">
        <v>57</v>
      </c>
      <c r="B42" s="21">
        <v>141</v>
      </c>
      <c r="C42" s="19">
        <v>141</v>
      </c>
      <c r="D42" s="20">
        <f>SUM(C42/B42)*100</f>
        <v>100</v>
      </c>
      <c r="E42" s="40">
        <v>36002</v>
      </c>
      <c r="F42" s="19">
        <f>SUM(H42:S42)</f>
        <v>33823</v>
      </c>
      <c r="G42" s="41">
        <f t="shared" ref="G42" si="27">SUM(F42/E42)*100</f>
        <v>93.947558468973952</v>
      </c>
      <c r="H42" s="21">
        <v>4773</v>
      </c>
      <c r="I42" s="19">
        <v>853</v>
      </c>
      <c r="J42" s="21">
        <v>584</v>
      </c>
      <c r="K42" s="19">
        <v>4100</v>
      </c>
      <c r="L42" s="23">
        <v>1793</v>
      </c>
      <c r="M42" s="23">
        <v>11772</v>
      </c>
      <c r="N42" s="23">
        <v>4456</v>
      </c>
      <c r="O42" s="23">
        <v>291</v>
      </c>
      <c r="P42" s="23">
        <v>519</v>
      </c>
      <c r="Q42" s="23">
        <v>814</v>
      </c>
      <c r="R42" s="23">
        <v>3664</v>
      </c>
      <c r="S42" s="23">
        <v>204</v>
      </c>
      <c r="T42" s="45">
        <v>1144</v>
      </c>
      <c r="U42" s="20">
        <f>SUM(T42/E42)*100</f>
        <v>3.1776012443753126</v>
      </c>
      <c r="V42" s="45">
        <v>1035</v>
      </c>
      <c r="W42" s="20">
        <f>SUM(V42/E42)*100</f>
        <v>2.8748402866507416</v>
      </c>
    </row>
    <row r="43" spans="1:23" ht="15" x14ac:dyDescent="0.2">
      <c r="A43" s="2"/>
      <c r="B43" s="21"/>
      <c r="C43" s="19"/>
      <c r="D43" s="20"/>
      <c r="E43" s="40"/>
      <c r="F43" s="19"/>
      <c r="G43" s="41"/>
      <c r="H43" s="21"/>
      <c r="I43" s="21"/>
      <c r="J43" s="21"/>
      <c r="K43" s="21"/>
      <c r="L43" s="23"/>
      <c r="M43" s="24"/>
      <c r="N43" s="23"/>
      <c r="O43" s="23"/>
      <c r="P43" s="23"/>
      <c r="Q43" s="23"/>
      <c r="R43" s="23"/>
      <c r="S43" s="23"/>
      <c r="T43" s="45"/>
      <c r="U43" s="20"/>
      <c r="V43" s="45"/>
      <c r="W43" s="20"/>
    </row>
    <row r="44" spans="1:23" ht="15.75" x14ac:dyDescent="0.25">
      <c r="A44" s="46" t="s">
        <v>63</v>
      </c>
      <c r="B44" s="47">
        <f>SUM(B45:B47)</f>
        <v>461</v>
      </c>
      <c r="C44" s="48">
        <f>SUM(C45:C47)</f>
        <v>460</v>
      </c>
      <c r="D44" s="49">
        <f>SUM(C44/B44)*100</f>
        <v>99.783080260303691</v>
      </c>
      <c r="E44" s="50">
        <f>SUM(E45:E47)</f>
        <v>112936</v>
      </c>
      <c r="F44" s="48">
        <f>SUM(F45:F47)</f>
        <v>103778</v>
      </c>
      <c r="G44" s="51">
        <f>SUM(F44/E44)*100</f>
        <v>91.890982503364739</v>
      </c>
      <c r="H44" s="47">
        <f t="shared" ref="H44:T44" si="28">SUM(H45:H47)</f>
        <v>18310</v>
      </c>
      <c r="I44" s="47">
        <f t="shared" si="28"/>
        <v>9636</v>
      </c>
      <c r="J44" s="47">
        <f t="shared" si="28"/>
        <v>6646</v>
      </c>
      <c r="K44" s="47">
        <f t="shared" si="28"/>
        <v>18028</v>
      </c>
      <c r="L44" s="52">
        <f t="shared" si="28"/>
        <v>18628</v>
      </c>
      <c r="M44" s="25">
        <f t="shared" si="28"/>
        <v>4268</v>
      </c>
      <c r="N44" s="52">
        <f t="shared" si="28"/>
        <v>20165</v>
      </c>
      <c r="O44" s="52">
        <f t="shared" si="28"/>
        <v>276</v>
      </c>
      <c r="P44" s="52">
        <f t="shared" si="28"/>
        <v>3371</v>
      </c>
      <c r="Q44" s="52">
        <f t="shared" si="28"/>
        <v>4450</v>
      </c>
      <c r="R44" s="52">
        <f t="shared" si="28"/>
        <v>0</v>
      </c>
      <c r="S44" s="52">
        <f t="shared" si="28"/>
        <v>0</v>
      </c>
      <c r="T44" s="53">
        <f t="shared" si="28"/>
        <v>5936</v>
      </c>
      <c r="U44" s="49">
        <f>SUM(T44/E44)*100</f>
        <v>5.2560742367358504</v>
      </c>
      <c r="V44" s="53">
        <f>SUM(V45:V47)</f>
        <v>3222</v>
      </c>
      <c r="W44" s="49">
        <f>SUM(V44/E44)*100</f>
        <v>2.852943259899412</v>
      </c>
    </row>
    <row r="45" spans="1:23" ht="15" x14ac:dyDescent="0.2">
      <c r="A45" s="46" t="s">
        <v>65</v>
      </c>
      <c r="B45" s="44">
        <v>178</v>
      </c>
      <c r="C45" s="19">
        <v>177</v>
      </c>
      <c r="D45" s="20">
        <f>SUM(C45/B45)*100</f>
        <v>99.438202247191015</v>
      </c>
      <c r="E45" s="40">
        <f t="shared" ref="E45:E47" si="29">SUM(F45+T45+V45)</f>
        <v>45406</v>
      </c>
      <c r="F45" s="19">
        <f>SUM(H45:S45)</f>
        <v>42000</v>
      </c>
      <c r="G45" s="41">
        <f>SUM(F45/E45)*100</f>
        <v>92.49878870633836</v>
      </c>
      <c r="H45" s="21">
        <v>5565</v>
      </c>
      <c r="I45" s="19">
        <v>1594</v>
      </c>
      <c r="J45" s="21">
        <v>5642</v>
      </c>
      <c r="K45" s="19">
        <v>4401</v>
      </c>
      <c r="L45" s="23">
        <v>7228</v>
      </c>
      <c r="M45" s="26">
        <v>1083</v>
      </c>
      <c r="N45" s="23">
        <v>10909</v>
      </c>
      <c r="O45" s="23">
        <v>69</v>
      </c>
      <c r="P45" s="23">
        <v>2146</v>
      </c>
      <c r="Q45" s="23">
        <v>3363</v>
      </c>
      <c r="R45" s="26" t="s">
        <v>84</v>
      </c>
      <c r="S45" s="23" t="s">
        <v>84</v>
      </c>
      <c r="T45" s="45">
        <v>2137</v>
      </c>
      <c r="U45" s="20">
        <f>SUM(T45/E45)*100</f>
        <v>4.7064264634629787</v>
      </c>
      <c r="V45" s="45">
        <v>1269</v>
      </c>
      <c r="W45" s="20">
        <f>SUM(V45/E45)*100</f>
        <v>2.794784830198652</v>
      </c>
    </row>
    <row r="46" spans="1:23" ht="15" x14ac:dyDescent="0.2">
      <c r="A46" s="46" t="s">
        <v>66</v>
      </c>
      <c r="B46" s="44">
        <v>191</v>
      </c>
      <c r="C46" s="19">
        <v>191</v>
      </c>
      <c r="D46" s="20">
        <f>SUM(C46/B46)*100</f>
        <v>100</v>
      </c>
      <c r="E46" s="40">
        <f t="shared" si="29"/>
        <v>42961</v>
      </c>
      <c r="F46" s="19">
        <f>SUM(H46:S46)</f>
        <v>38421</v>
      </c>
      <c r="G46" s="41">
        <f>SUM(F46/E46)*100</f>
        <v>89.432275785014312</v>
      </c>
      <c r="H46" s="21">
        <v>7785</v>
      </c>
      <c r="I46" s="19">
        <v>7438</v>
      </c>
      <c r="J46" s="21">
        <v>721</v>
      </c>
      <c r="K46" s="19">
        <v>11516</v>
      </c>
      <c r="L46" s="23">
        <v>4526</v>
      </c>
      <c r="M46" s="26">
        <v>770</v>
      </c>
      <c r="N46" s="23">
        <v>5665</v>
      </c>
      <c r="O46" s="26" t="s">
        <v>84</v>
      </c>
      <c r="P46" s="23" t="s">
        <v>84</v>
      </c>
      <c r="Q46" s="23" t="s">
        <v>84</v>
      </c>
      <c r="R46" s="23" t="s">
        <v>84</v>
      </c>
      <c r="S46" s="26" t="s">
        <v>84</v>
      </c>
      <c r="T46" s="45">
        <v>3042</v>
      </c>
      <c r="U46" s="20">
        <f>SUM(T46/E46)*100</f>
        <v>7.0808407625520822</v>
      </c>
      <c r="V46" s="45">
        <v>1498</v>
      </c>
      <c r="W46" s="20">
        <f>SUM(V46/E46)*100</f>
        <v>3.4868834524336028</v>
      </c>
    </row>
    <row r="47" spans="1:23" ht="15" x14ac:dyDescent="0.2">
      <c r="A47" s="46" t="s">
        <v>67</v>
      </c>
      <c r="B47" s="44">
        <v>92</v>
      </c>
      <c r="C47" s="19">
        <v>92</v>
      </c>
      <c r="D47" s="20">
        <f>SUM(C47/B47)*100</f>
        <v>100</v>
      </c>
      <c r="E47" s="40">
        <f t="shared" si="29"/>
        <v>24569</v>
      </c>
      <c r="F47" s="19">
        <f>SUM(H47:S47)</f>
        <v>23357</v>
      </c>
      <c r="G47" s="41">
        <f>SUM(F47/E47)*100</f>
        <v>95.06695429199398</v>
      </c>
      <c r="H47" s="21">
        <v>4960</v>
      </c>
      <c r="I47" s="19">
        <v>604</v>
      </c>
      <c r="J47" s="21">
        <v>283</v>
      </c>
      <c r="K47" s="19">
        <v>2111</v>
      </c>
      <c r="L47" s="23">
        <v>6874</v>
      </c>
      <c r="M47" s="26">
        <v>2415</v>
      </c>
      <c r="N47" s="23">
        <v>3591</v>
      </c>
      <c r="O47" s="23">
        <v>207</v>
      </c>
      <c r="P47" s="23">
        <v>1225</v>
      </c>
      <c r="Q47" s="23">
        <v>1087</v>
      </c>
      <c r="R47" s="23" t="s">
        <v>84</v>
      </c>
      <c r="S47" s="26" t="s">
        <v>84</v>
      </c>
      <c r="T47" s="45">
        <v>757</v>
      </c>
      <c r="U47" s="20">
        <f>SUM(T47/E47)*100</f>
        <v>3.0811184826407261</v>
      </c>
      <c r="V47" s="45">
        <v>455</v>
      </c>
      <c r="W47" s="20">
        <f>SUM(V47/E47)*100</f>
        <v>1.8519272253652976</v>
      </c>
    </row>
    <row r="48" spans="1:23" ht="15" x14ac:dyDescent="0.2">
      <c r="A48" s="2"/>
      <c r="B48" s="21"/>
      <c r="C48" s="19"/>
      <c r="D48" s="20"/>
      <c r="E48" s="40"/>
      <c r="F48" s="19"/>
      <c r="G48" s="41"/>
      <c r="H48" s="21"/>
      <c r="I48" s="21"/>
      <c r="J48" s="21"/>
      <c r="K48" s="21"/>
      <c r="L48" s="23"/>
      <c r="M48" s="24"/>
      <c r="N48" s="23"/>
      <c r="O48" s="23"/>
      <c r="P48" s="23"/>
      <c r="Q48" s="23"/>
      <c r="R48" s="23"/>
      <c r="S48" s="23"/>
      <c r="T48" s="45"/>
      <c r="U48" s="20"/>
      <c r="V48" s="45"/>
      <c r="W48" s="20"/>
    </row>
    <row r="49" spans="1:23" ht="15.75" x14ac:dyDescent="0.25">
      <c r="A49" s="46" t="s">
        <v>68</v>
      </c>
      <c r="B49" s="47">
        <f>SUM(B50:B51)</f>
        <v>90</v>
      </c>
      <c r="C49" s="48">
        <f>SUM(C50:C51)</f>
        <v>90</v>
      </c>
      <c r="D49" s="49">
        <f>SUM(C49/B49)*100</f>
        <v>100</v>
      </c>
      <c r="E49" s="50">
        <f>SUM(E50:E51)</f>
        <v>19758</v>
      </c>
      <c r="F49" s="48">
        <f>SUM(F50:F51)</f>
        <v>18553</v>
      </c>
      <c r="G49" s="51">
        <f>SUM(F49/E49)*100</f>
        <v>93.901204575361874</v>
      </c>
      <c r="H49" s="47">
        <f>SUM(H50:H51)</f>
        <v>5266</v>
      </c>
      <c r="I49" s="47">
        <f t="shared" ref="I49:T49" si="30">SUM(I50:I51)</f>
        <v>2369</v>
      </c>
      <c r="J49" s="47">
        <f t="shared" si="30"/>
        <v>83</v>
      </c>
      <c r="K49" s="47">
        <f t="shared" si="30"/>
        <v>2428</v>
      </c>
      <c r="L49" s="52">
        <f t="shared" si="30"/>
        <v>3298</v>
      </c>
      <c r="M49" s="25">
        <f t="shared" si="30"/>
        <v>426</v>
      </c>
      <c r="N49" s="52">
        <f t="shared" si="30"/>
        <v>4553</v>
      </c>
      <c r="O49" s="52">
        <f>SUM(O50:O51)</f>
        <v>82</v>
      </c>
      <c r="P49" s="52">
        <f>SUM(P50:P51)</f>
        <v>0</v>
      </c>
      <c r="Q49" s="52">
        <f t="shared" ref="Q49:S49" si="31">SUM(Q50:Q51)</f>
        <v>48</v>
      </c>
      <c r="R49" s="52">
        <f t="shared" si="31"/>
        <v>0</v>
      </c>
      <c r="S49" s="52">
        <f t="shared" si="31"/>
        <v>0</v>
      </c>
      <c r="T49" s="53">
        <f t="shared" si="30"/>
        <v>270</v>
      </c>
      <c r="U49" s="49">
        <f>SUM(T49/E49)*100</f>
        <v>1.3665350744002429</v>
      </c>
      <c r="V49" s="53">
        <f>SUM(V50:V51)</f>
        <v>935</v>
      </c>
      <c r="W49" s="49">
        <f>SUM(V49/E49)*100</f>
        <v>4.7322603502378779</v>
      </c>
    </row>
    <row r="50" spans="1:23" ht="15" x14ac:dyDescent="0.2">
      <c r="A50" s="46" t="s">
        <v>69</v>
      </c>
      <c r="B50" s="44">
        <v>56</v>
      </c>
      <c r="C50" s="19">
        <v>56</v>
      </c>
      <c r="D50" s="20">
        <f>SUM(C50/B50)*100</f>
        <v>100</v>
      </c>
      <c r="E50" s="40">
        <f t="shared" ref="E50:E51" si="32">SUM(F50+T50+V50)</f>
        <v>9930</v>
      </c>
      <c r="F50" s="19">
        <f>SUM(H50:S50)</f>
        <v>9027</v>
      </c>
      <c r="G50" s="41">
        <f>SUM(F50/E50)*100</f>
        <v>90.90634441087613</v>
      </c>
      <c r="H50" s="23">
        <v>2799</v>
      </c>
      <c r="I50" s="23" t="s">
        <v>84</v>
      </c>
      <c r="J50" s="23" t="s">
        <v>84</v>
      </c>
      <c r="K50" s="26">
        <v>1814</v>
      </c>
      <c r="L50" s="23">
        <v>1508</v>
      </c>
      <c r="M50" s="26">
        <v>390</v>
      </c>
      <c r="N50" s="23">
        <v>2386</v>
      </c>
      <c r="O50" s="23">
        <v>82</v>
      </c>
      <c r="P50" s="23" t="s">
        <v>84</v>
      </c>
      <c r="Q50" s="23">
        <v>48</v>
      </c>
      <c r="R50" s="23" t="s">
        <v>84</v>
      </c>
      <c r="S50" s="23" t="s">
        <v>84</v>
      </c>
      <c r="T50" s="45">
        <v>210</v>
      </c>
      <c r="U50" s="20">
        <f>SUM(T50/E50)*100</f>
        <v>2.1148036253776437</v>
      </c>
      <c r="V50" s="45">
        <v>693</v>
      </c>
      <c r="W50" s="20">
        <f>SUM(V50/E50)*100</f>
        <v>6.978851963746223</v>
      </c>
    </row>
    <row r="51" spans="1:23" ht="15" x14ac:dyDescent="0.2">
      <c r="A51" s="46" t="s">
        <v>70</v>
      </c>
      <c r="B51" s="44">
        <v>34</v>
      </c>
      <c r="C51" s="19">
        <v>34</v>
      </c>
      <c r="D51" s="20">
        <f>SUM(C51/B51)*100</f>
        <v>100</v>
      </c>
      <c r="E51" s="40">
        <f t="shared" si="32"/>
        <v>9828</v>
      </c>
      <c r="F51" s="19">
        <f>SUM(H51:S51)</f>
        <v>9526</v>
      </c>
      <c r="G51" s="41">
        <f>SUM(F51/E51)*100</f>
        <v>96.927146927146921</v>
      </c>
      <c r="H51" s="23">
        <v>2467</v>
      </c>
      <c r="I51" s="26">
        <v>2369</v>
      </c>
      <c r="J51" s="23">
        <v>83</v>
      </c>
      <c r="K51" s="26">
        <v>614</v>
      </c>
      <c r="L51" s="23">
        <v>1790</v>
      </c>
      <c r="M51" s="26">
        <v>36</v>
      </c>
      <c r="N51" s="23">
        <v>2167</v>
      </c>
      <c r="O51" s="23" t="s">
        <v>84</v>
      </c>
      <c r="P51" s="23" t="s">
        <v>84</v>
      </c>
      <c r="Q51" s="23" t="s">
        <v>84</v>
      </c>
      <c r="R51" s="23" t="s">
        <v>84</v>
      </c>
      <c r="S51" s="23" t="s">
        <v>84</v>
      </c>
      <c r="T51" s="45">
        <v>60</v>
      </c>
      <c r="U51" s="20">
        <f>SUM(T51/E51)*100</f>
        <v>0.61050061050061055</v>
      </c>
      <c r="V51" s="45">
        <v>242</v>
      </c>
      <c r="W51" s="20">
        <f>SUM(V51/E51)*100</f>
        <v>2.4623524623524626</v>
      </c>
    </row>
    <row r="52" spans="1:23" ht="15" x14ac:dyDescent="0.2">
      <c r="A52" s="46"/>
      <c r="B52" s="21"/>
      <c r="C52" s="19"/>
      <c r="D52" s="20"/>
      <c r="E52" s="40"/>
      <c r="F52" s="19"/>
      <c r="G52" s="41"/>
      <c r="H52" s="21"/>
      <c r="I52" s="21"/>
      <c r="J52" s="21"/>
      <c r="K52" s="21"/>
      <c r="L52" s="23"/>
      <c r="M52" s="24"/>
      <c r="N52" s="23"/>
      <c r="O52" s="23"/>
      <c r="P52" s="23"/>
      <c r="Q52" s="23"/>
      <c r="R52" s="23"/>
      <c r="S52" s="23"/>
      <c r="T52" s="45"/>
      <c r="U52" s="20"/>
      <c r="V52" s="45"/>
      <c r="W52" s="20"/>
    </row>
    <row r="53" spans="1:23" ht="15.75" x14ac:dyDescent="0.25">
      <c r="A53" s="46" t="s">
        <v>71</v>
      </c>
      <c r="B53" s="47">
        <f>SUM(B54:B56)</f>
        <v>512</v>
      </c>
      <c r="C53" s="48">
        <f>SUM(C54:C56)</f>
        <v>512</v>
      </c>
      <c r="D53" s="49">
        <f>SUM(C53/B53)*100</f>
        <v>100</v>
      </c>
      <c r="E53" s="50">
        <f>SUM(E54:E56)</f>
        <v>118034</v>
      </c>
      <c r="F53" s="48">
        <f>SUM(F54:F56)</f>
        <v>106762</v>
      </c>
      <c r="G53" s="51">
        <f>SUM(F53/E53)*100</f>
        <v>90.450209261738152</v>
      </c>
      <c r="H53" s="47">
        <f>SUM(H54:H56)</f>
        <v>31044</v>
      </c>
      <c r="I53" s="47">
        <f t="shared" ref="I53:N53" si="33">SUM(I54:I56)</f>
        <v>5713</v>
      </c>
      <c r="J53" s="47">
        <f t="shared" si="33"/>
        <v>3654</v>
      </c>
      <c r="K53" s="47">
        <f t="shared" si="33"/>
        <v>20416</v>
      </c>
      <c r="L53" s="52">
        <f t="shared" si="33"/>
        <v>22000</v>
      </c>
      <c r="M53" s="25">
        <f t="shared" si="33"/>
        <v>6310</v>
      </c>
      <c r="N53" s="52">
        <f t="shared" si="33"/>
        <v>10125</v>
      </c>
      <c r="O53" s="52">
        <f>SUM(O54:O56)</f>
        <v>1089</v>
      </c>
      <c r="P53" s="52">
        <f>SUM(P54:P56)</f>
        <v>2234</v>
      </c>
      <c r="Q53" s="52">
        <f t="shared" ref="Q53:S53" si="34">SUM(Q54:Q56)</f>
        <v>2283</v>
      </c>
      <c r="R53" s="52">
        <f t="shared" si="34"/>
        <v>1894</v>
      </c>
      <c r="S53" s="52">
        <f t="shared" si="34"/>
        <v>0</v>
      </c>
      <c r="T53" s="53">
        <f>SUM(T54:T56)</f>
        <v>7456</v>
      </c>
      <c r="U53" s="49">
        <f>SUM(T53/E53)*100</f>
        <v>6.3168239659759058</v>
      </c>
      <c r="V53" s="53">
        <f>SUM(V54:V56)</f>
        <v>3816</v>
      </c>
      <c r="W53" s="49">
        <f>SUM(V53/E53)*100</f>
        <v>3.2329667722859514</v>
      </c>
    </row>
    <row r="54" spans="1:23" ht="15" x14ac:dyDescent="0.2">
      <c r="A54" s="46" t="s">
        <v>72</v>
      </c>
      <c r="B54" s="44">
        <v>196</v>
      </c>
      <c r="C54" s="19">
        <v>196</v>
      </c>
      <c r="D54" s="20">
        <f>SUM(C54/B54)*100</f>
        <v>100</v>
      </c>
      <c r="E54" s="40">
        <v>38759</v>
      </c>
      <c r="F54" s="19">
        <f>SUM(H54:S54)</f>
        <v>35591</v>
      </c>
      <c r="G54" s="41">
        <f>SUM(F54/E54)*100</f>
        <v>91.826414510178282</v>
      </c>
      <c r="H54" s="21">
        <v>12299</v>
      </c>
      <c r="I54" s="19">
        <v>881</v>
      </c>
      <c r="J54" s="23" t="s">
        <v>84</v>
      </c>
      <c r="K54" s="21">
        <v>9538</v>
      </c>
      <c r="L54" s="23">
        <v>3769</v>
      </c>
      <c r="M54" s="23">
        <v>2780</v>
      </c>
      <c r="N54" s="23">
        <v>5195</v>
      </c>
      <c r="O54" s="23">
        <v>262</v>
      </c>
      <c r="P54" s="23">
        <v>867</v>
      </c>
      <c r="Q54" s="23" t="s">
        <v>84</v>
      </c>
      <c r="R54" s="23" t="s">
        <v>84</v>
      </c>
      <c r="S54" s="23" t="s">
        <v>84</v>
      </c>
      <c r="T54" s="19">
        <v>2056</v>
      </c>
      <c r="U54" s="20">
        <f>SUM(T54/E54)*100</f>
        <v>5.3045744214247019</v>
      </c>
      <c r="V54" s="45">
        <v>1112</v>
      </c>
      <c r="W54" s="20">
        <f>SUM(V54/E54)*100</f>
        <v>2.8690110683970174</v>
      </c>
    </row>
    <row r="55" spans="1:23" ht="15" x14ac:dyDescent="0.2">
      <c r="A55" s="46" t="s">
        <v>73</v>
      </c>
      <c r="B55" s="44">
        <v>163</v>
      </c>
      <c r="C55" s="19">
        <v>163</v>
      </c>
      <c r="D55" s="20">
        <f>SUM(C55/B55)*100</f>
        <v>100</v>
      </c>
      <c r="E55" s="40">
        <f t="shared" ref="E55:E56" si="35">SUM(F55+T55+V55)</f>
        <v>41252</v>
      </c>
      <c r="F55" s="19">
        <f t="shared" ref="F55:F56" si="36">SUM(H55:S55)</f>
        <v>37350</v>
      </c>
      <c r="G55" s="41">
        <f>SUM(F55/E55)*100</f>
        <v>90.541064675652095</v>
      </c>
      <c r="H55" s="21">
        <v>12548</v>
      </c>
      <c r="I55" s="19">
        <v>1943</v>
      </c>
      <c r="J55" s="21">
        <v>1230</v>
      </c>
      <c r="K55" s="19">
        <v>8483</v>
      </c>
      <c r="L55" s="23">
        <v>9197</v>
      </c>
      <c r="M55" s="26">
        <v>187</v>
      </c>
      <c r="N55" s="23">
        <v>819</v>
      </c>
      <c r="O55" s="23">
        <v>437</v>
      </c>
      <c r="P55" s="23">
        <v>310</v>
      </c>
      <c r="Q55" s="23">
        <v>743</v>
      </c>
      <c r="R55" s="23">
        <v>1453</v>
      </c>
      <c r="S55" s="23" t="s">
        <v>84</v>
      </c>
      <c r="T55" s="45">
        <v>2381</v>
      </c>
      <c r="U55" s="20">
        <f>SUM(T55/E55)*100</f>
        <v>5.7718413652671385</v>
      </c>
      <c r="V55" s="45">
        <v>1521</v>
      </c>
      <c r="W55" s="20">
        <f>SUM(V55/E55)*100</f>
        <v>3.6870939590807721</v>
      </c>
    </row>
    <row r="56" spans="1:23" ht="15" x14ac:dyDescent="0.2">
      <c r="A56" s="46" t="s">
        <v>74</v>
      </c>
      <c r="B56" s="44">
        <v>153</v>
      </c>
      <c r="C56" s="19">
        <v>153</v>
      </c>
      <c r="D56" s="20">
        <f>SUM(C56/B56)*100</f>
        <v>100</v>
      </c>
      <c r="E56" s="64">
        <f t="shared" si="35"/>
        <v>38023</v>
      </c>
      <c r="F56" s="19">
        <f t="shared" si="36"/>
        <v>33821</v>
      </c>
      <c r="G56" s="41">
        <f>SUM(F56/E56)*100</f>
        <v>88.948794150908668</v>
      </c>
      <c r="H56" s="21">
        <v>6197</v>
      </c>
      <c r="I56" s="19">
        <v>2889</v>
      </c>
      <c r="J56" s="21">
        <v>2424</v>
      </c>
      <c r="K56" s="19">
        <v>2395</v>
      </c>
      <c r="L56" s="23">
        <v>9034</v>
      </c>
      <c r="M56" s="26">
        <v>3343</v>
      </c>
      <c r="N56" s="23">
        <v>4111</v>
      </c>
      <c r="O56" s="23">
        <v>390</v>
      </c>
      <c r="P56" s="23">
        <v>1057</v>
      </c>
      <c r="Q56" s="23">
        <v>1540</v>
      </c>
      <c r="R56" s="23">
        <v>441</v>
      </c>
      <c r="S56" s="23" t="s">
        <v>84</v>
      </c>
      <c r="T56" s="45">
        <v>3019</v>
      </c>
      <c r="U56" s="20">
        <f>SUM(T56/E56)*100</f>
        <v>7.9399310943376378</v>
      </c>
      <c r="V56" s="45">
        <v>1183</v>
      </c>
      <c r="W56" s="20">
        <f>SUM(V56/E56)*100</f>
        <v>3.1112747547537016</v>
      </c>
    </row>
    <row r="57" spans="1:23" ht="15" x14ac:dyDescent="0.2">
      <c r="A57" s="46"/>
      <c r="B57" s="44"/>
      <c r="C57" s="19"/>
      <c r="D57" s="20"/>
      <c r="E57" s="40"/>
      <c r="F57" s="19"/>
      <c r="G57" s="41"/>
      <c r="H57" s="21"/>
      <c r="I57" s="19"/>
      <c r="J57" s="21"/>
      <c r="K57" s="19"/>
      <c r="L57" s="23"/>
      <c r="M57" s="26"/>
      <c r="N57" s="23"/>
      <c r="O57" s="23"/>
      <c r="P57" s="23"/>
      <c r="Q57" s="23"/>
      <c r="R57" s="23"/>
      <c r="S57" s="23"/>
      <c r="T57" s="45"/>
      <c r="U57" s="20"/>
      <c r="V57" s="45"/>
      <c r="W57" s="20"/>
    </row>
    <row r="58" spans="1:23" ht="15.75" x14ac:dyDescent="0.25">
      <c r="A58" s="46" t="s">
        <v>75</v>
      </c>
      <c r="B58" s="54">
        <f>SUM(B59:B60)</f>
        <v>218</v>
      </c>
      <c r="C58" s="48">
        <f>SUM(C59:C60)</f>
        <v>218</v>
      </c>
      <c r="D58" s="49">
        <f>SUM(C58/B58)*100</f>
        <v>100</v>
      </c>
      <c r="E58" s="50">
        <f>SUM(E59:E60)</f>
        <v>65002</v>
      </c>
      <c r="F58" s="48">
        <f>SUM(F59:F60)</f>
        <v>62323</v>
      </c>
      <c r="G58" s="51">
        <f>SUM(F58/E58)*100</f>
        <v>95.878588351127661</v>
      </c>
      <c r="H58" s="47">
        <f t="shared" ref="H58:T58" si="37">SUM(H59:H60)</f>
        <v>4124</v>
      </c>
      <c r="I58" s="47">
        <f t="shared" si="37"/>
        <v>3236</v>
      </c>
      <c r="J58" s="47">
        <f t="shared" si="37"/>
        <v>648</v>
      </c>
      <c r="K58" s="47">
        <f t="shared" si="37"/>
        <v>8237</v>
      </c>
      <c r="L58" s="52">
        <f t="shared" si="37"/>
        <v>17298</v>
      </c>
      <c r="M58" s="25">
        <f t="shared" si="37"/>
        <v>924</v>
      </c>
      <c r="N58" s="52">
        <f t="shared" si="37"/>
        <v>15857</v>
      </c>
      <c r="O58" s="52">
        <f t="shared" si="37"/>
        <v>1163</v>
      </c>
      <c r="P58" s="52">
        <f t="shared" si="37"/>
        <v>1521</v>
      </c>
      <c r="Q58" s="52">
        <f t="shared" si="37"/>
        <v>7450</v>
      </c>
      <c r="R58" s="52">
        <f t="shared" si="37"/>
        <v>1334</v>
      </c>
      <c r="S58" s="52">
        <f t="shared" si="37"/>
        <v>531</v>
      </c>
      <c r="T58" s="53">
        <f t="shared" si="37"/>
        <v>1680</v>
      </c>
      <c r="U58" s="49">
        <f>SUM(T58/E58)*100</f>
        <v>2.5845358604350634</v>
      </c>
      <c r="V58" s="53">
        <f>SUM(V59:V60)</f>
        <v>999</v>
      </c>
      <c r="W58" s="49">
        <f>SUM(V58/E58)*100</f>
        <v>1.5368757884372788</v>
      </c>
    </row>
    <row r="59" spans="1:23" ht="15" x14ac:dyDescent="0.2">
      <c r="A59" s="46" t="s">
        <v>77</v>
      </c>
      <c r="B59" s="44">
        <v>113</v>
      </c>
      <c r="C59" s="19">
        <v>113</v>
      </c>
      <c r="D59" s="20">
        <f t="shared" ref="D59:D60" si="38">SUM(C59/B59)*100</f>
        <v>100</v>
      </c>
      <c r="E59" s="40">
        <f t="shared" ref="E59" si="39">SUM(F59+T59+V59)</f>
        <v>30360</v>
      </c>
      <c r="F59" s="19">
        <f>SUM(H59:S59)</f>
        <v>29036</v>
      </c>
      <c r="G59" s="41">
        <f t="shared" ref="G59:G60" si="40">SUM(F59/E59)*100</f>
        <v>95.638998682476938</v>
      </c>
      <c r="H59" s="21">
        <v>1601</v>
      </c>
      <c r="I59" s="19">
        <v>1922</v>
      </c>
      <c r="J59" s="21">
        <v>298</v>
      </c>
      <c r="K59" s="19">
        <v>2637</v>
      </c>
      <c r="L59" s="23">
        <v>10526</v>
      </c>
      <c r="M59" s="26">
        <v>305</v>
      </c>
      <c r="N59" s="23">
        <v>8509</v>
      </c>
      <c r="O59" s="26" t="s">
        <v>84</v>
      </c>
      <c r="P59" s="23">
        <v>1521</v>
      </c>
      <c r="Q59" s="23">
        <v>1217</v>
      </c>
      <c r="R59" s="23">
        <v>500</v>
      </c>
      <c r="S59" s="26" t="s">
        <v>84</v>
      </c>
      <c r="T59" s="24">
        <v>827</v>
      </c>
      <c r="U59" s="20">
        <f>SUM(T59/E59)*100</f>
        <v>2.7239789196310937</v>
      </c>
      <c r="V59" s="45">
        <v>497</v>
      </c>
      <c r="W59" s="20">
        <f>SUM(V59/E59)*100</f>
        <v>1.6370223978919634</v>
      </c>
    </row>
    <row r="60" spans="1:23" ht="15" x14ac:dyDescent="0.2">
      <c r="A60" s="46" t="s">
        <v>78</v>
      </c>
      <c r="B60" s="44">
        <v>105</v>
      </c>
      <c r="C60" s="19">
        <v>105</v>
      </c>
      <c r="D60" s="20">
        <f t="shared" si="38"/>
        <v>100</v>
      </c>
      <c r="E60" s="40">
        <f>SUM(F60+T60+V60)</f>
        <v>34642</v>
      </c>
      <c r="F60" s="19">
        <f>SUM(H60:S60)</f>
        <v>33287</v>
      </c>
      <c r="G60" s="41">
        <f t="shared" si="40"/>
        <v>96.08856301599215</v>
      </c>
      <c r="H60" s="21">
        <v>2523</v>
      </c>
      <c r="I60" s="19">
        <v>1314</v>
      </c>
      <c r="J60" s="21">
        <v>350</v>
      </c>
      <c r="K60" s="19">
        <v>5600</v>
      </c>
      <c r="L60" s="23">
        <v>6772</v>
      </c>
      <c r="M60" s="26">
        <v>619</v>
      </c>
      <c r="N60" s="23">
        <v>7348</v>
      </c>
      <c r="O60" s="23">
        <v>1163</v>
      </c>
      <c r="P60" s="26" t="s">
        <v>84</v>
      </c>
      <c r="Q60" s="23">
        <v>6233</v>
      </c>
      <c r="R60" s="23">
        <v>834</v>
      </c>
      <c r="S60" s="23">
        <v>531</v>
      </c>
      <c r="T60" s="24">
        <v>853</v>
      </c>
      <c r="U60" s="20">
        <f>SUM(T60/E60)*100</f>
        <v>2.462328964840367</v>
      </c>
      <c r="V60" s="45">
        <v>502</v>
      </c>
      <c r="W60" s="20">
        <f>SUM(V60/E60)*100</f>
        <v>1.4491080191674846</v>
      </c>
    </row>
    <row r="61" spans="1:23" ht="15.75" thickBot="1" x14ac:dyDescent="0.25">
      <c r="A61" s="5"/>
      <c r="B61" s="55"/>
      <c r="C61" s="5"/>
      <c r="D61" s="56"/>
      <c r="E61" s="57"/>
      <c r="F61" s="5"/>
      <c r="G61" s="58"/>
      <c r="H61" s="59"/>
      <c r="I61" s="59"/>
      <c r="J61" s="59"/>
      <c r="K61" s="59"/>
      <c r="L61" s="59"/>
      <c r="M61" s="60"/>
      <c r="N61" s="59"/>
      <c r="O61" s="59"/>
      <c r="P61" s="59"/>
      <c r="Q61" s="59"/>
      <c r="R61" s="59"/>
      <c r="S61" s="59"/>
      <c r="T61" s="60"/>
      <c r="U61" s="56"/>
      <c r="V61" s="60"/>
      <c r="W61" s="56"/>
    </row>
    <row r="62" spans="1:23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x14ac:dyDescent="0.2">
      <c r="A63" s="61" t="s">
        <v>80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x14ac:dyDescent="0.2">
      <c r="A64" s="61" t="s">
        <v>81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x14ac:dyDescent="0.2">
      <c r="A65" s="62" t="s">
        <v>82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15">
      <c r="B66"/>
    </row>
    <row r="67" spans="1:23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15">
      <c r="B68"/>
    </row>
    <row r="69" spans="1:23" x14ac:dyDescent="0.15">
      <c r="B69"/>
    </row>
    <row r="70" spans="1:23" x14ac:dyDescent="0.15">
      <c r="B70"/>
    </row>
    <row r="71" spans="1:23" x14ac:dyDescent="0.15">
      <c r="B71"/>
    </row>
    <row r="72" spans="1:23" x14ac:dyDescent="0.15">
      <c r="B72"/>
    </row>
    <row r="73" spans="1:23" x14ac:dyDescent="0.15">
      <c r="B73"/>
    </row>
    <row r="74" spans="1:23" x14ac:dyDescent="0.15">
      <c r="B74"/>
    </row>
    <row r="75" spans="1:23" x14ac:dyDescent="0.15">
      <c r="B75"/>
    </row>
    <row r="76" spans="1:23" x14ac:dyDescent="0.15">
      <c r="B76"/>
    </row>
    <row r="77" spans="1:23" x14ac:dyDescent="0.15">
      <c r="B77"/>
    </row>
    <row r="78" spans="1:23" x14ac:dyDescent="0.15">
      <c r="B78"/>
    </row>
    <row r="79" spans="1:23" x14ac:dyDescent="0.15">
      <c r="B79"/>
    </row>
    <row r="80" spans="1:23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</sheetData>
  <mergeCells count="24">
    <mergeCell ref="R9:R10"/>
    <mergeCell ref="S9:S10"/>
    <mergeCell ref="L9:L10"/>
    <mergeCell ref="M9:M10"/>
    <mergeCell ref="N9:N10"/>
    <mergeCell ref="O9:O10"/>
    <mergeCell ref="P9:P10"/>
    <mergeCell ref="Q9:Q10"/>
    <mergeCell ref="K9:K10"/>
    <mergeCell ref="A1:W1"/>
    <mergeCell ref="A2:W2"/>
    <mergeCell ref="A3:W3"/>
    <mergeCell ref="A4:W4"/>
    <mergeCell ref="A5:W5"/>
    <mergeCell ref="A7:A10"/>
    <mergeCell ref="B7:D8"/>
    <mergeCell ref="F7:W7"/>
    <mergeCell ref="H8:S8"/>
    <mergeCell ref="B9:B10"/>
    <mergeCell ref="C9:C10"/>
    <mergeCell ref="D9:D10"/>
    <mergeCell ref="H9:H10"/>
    <mergeCell ref="I9:I10"/>
    <mergeCell ref="J9:J10"/>
  </mergeCells>
  <printOptions horizontalCentered="1" gridLinesSet="0"/>
  <pageMargins left="0.19685039370078741" right="0.19685039370078741" top="0.31496062992125984" bottom="0.39370078740157483" header="0.35433070866141736" footer="0.39370078740157483"/>
  <pageSetup paperSize="258" scale="75" firstPageNumber="8" orientation="landscape" useFirstPageNumber="1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/>
  <dimension ref="A1:W323"/>
  <sheetViews>
    <sheetView showGridLines="0" zoomScale="90" zoomScaleNormal="90" workbookViewId="0">
      <pane ySplit="10" topLeftCell="A11" activePane="bottomLeft" state="frozen"/>
      <selection pane="bottomLeft" activeCell="Y24" sqref="Y24"/>
    </sheetView>
  </sheetViews>
  <sheetFormatPr baseColWidth="10" defaultColWidth="10.625" defaultRowHeight="12" x14ac:dyDescent="0.15"/>
  <cols>
    <col min="1" max="1" width="20.625" customWidth="1"/>
    <col min="2" max="2" width="7.625" style="1" customWidth="1"/>
    <col min="3" max="3" width="10.125" customWidth="1"/>
    <col min="4" max="4" width="6.625" customWidth="1"/>
    <col min="5" max="6" width="10.625" customWidth="1"/>
    <col min="7" max="7" width="7.125" customWidth="1"/>
    <col min="8" max="8" width="9.625" customWidth="1"/>
    <col min="9" max="10" width="10.625" customWidth="1"/>
    <col min="11" max="11" width="14.875" customWidth="1"/>
    <col min="12" max="16" width="9.625" customWidth="1"/>
    <col min="17" max="19" width="14.625" customWidth="1"/>
    <col min="20" max="20" width="10.875" customWidth="1"/>
    <col min="21" max="21" width="6.625" customWidth="1"/>
    <col min="22" max="22" width="9.625" customWidth="1"/>
    <col min="23" max="23" width="6.625" customWidth="1"/>
  </cols>
  <sheetData>
    <row r="1" spans="1:23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15.75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15" x14ac:dyDescent="0.2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15" x14ac:dyDescent="0.2">
      <c r="A4" s="74" t="s">
        <v>90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23" ht="15" x14ac:dyDescent="0.2">
      <c r="A5" s="73" t="s">
        <v>85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3" ht="15.75" thickBo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7"/>
      <c r="V6" s="2"/>
      <c r="W6" s="2"/>
    </row>
    <row r="7" spans="1:23" ht="15" x14ac:dyDescent="0.2">
      <c r="A7" s="88" t="s">
        <v>2</v>
      </c>
      <c r="B7" s="82" t="s">
        <v>3</v>
      </c>
      <c r="C7" s="83"/>
      <c r="D7" s="83"/>
      <c r="E7" s="16"/>
      <c r="F7" s="80" t="s">
        <v>4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3" ht="15" x14ac:dyDescent="0.2">
      <c r="A8" s="89"/>
      <c r="B8" s="84"/>
      <c r="C8" s="79"/>
      <c r="D8" s="79"/>
      <c r="E8" s="17" t="s">
        <v>5</v>
      </c>
      <c r="F8" s="66" t="s">
        <v>5</v>
      </c>
      <c r="G8" s="3"/>
      <c r="H8" s="75" t="s">
        <v>6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  <c r="T8" s="8"/>
      <c r="U8" s="9"/>
      <c r="V8" s="10"/>
      <c r="W8" s="10"/>
    </row>
    <row r="9" spans="1:23" ht="15" x14ac:dyDescent="0.2">
      <c r="A9" s="89"/>
      <c r="B9" s="71" t="s">
        <v>5</v>
      </c>
      <c r="C9" s="86" t="s">
        <v>7</v>
      </c>
      <c r="D9" s="78" t="s">
        <v>8</v>
      </c>
      <c r="E9" s="17" t="s">
        <v>9</v>
      </c>
      <c r="F9" s="66" t="s">
        <v>10</v>
      </c>
      <c r="G9" s="66" t="s">
        <v>8</v>
      </c>
      <c r="H9" s="71" t="s">
        <v>11</v>
      </c>
      <c r="I9" s="71" t="s">
        <v>12</v>
      </c>
      <c r="J9" s="71" t="s">
        <v>13</v>
      </c>
      <c r="K9" s="71" t="s">
        <v>14</v>
      </c>
      <c r="L9" s="71" t="s">
        <v>15</v>
      </c>
      <c r="M9" s="71" t="s">
        <v>16</v>
      </c>
      <c r="N9" s="71" t="s">
        <v>17</v>
      </c>
      <c r="O9" s="71" t="s">
        <v>18</v>
      </c>
      <c r="P9" s="71" t="s">
        <v>19</v>
      </c>
      <c r="Q9" s="68" t="s">
        <v>20</v>
      </c>
      <c r="R9" s="68" t="s">
        <v>21</v>
      </c>
      <c r="S9" s="68" t="s">
        <v>22</v>
      </c>
      <c r="T9" s="11" t="s">
        <v>23</v>
      </c>
      <c r="U9" s="66" t="s">
        <v>8</v>
      </c>
      <c r="V9" s="11" t="s">
        <v>24</v>
      </c>
      <c r="W9" s="66" t="s">
        <v>8</v>
      </c>
    </row>
    <row r="10" spans="1:23" ht="15" x14ac:dyDescent="0.2">
      <c r="A10" s="90"/>
      <c r="B10" s="72"/>
      <c r="C10" s="87"/>
      <c r="D10" s="79"/>
      <c r="E10" s="18" t="s">
        <v>25</v>
      </c>
      <c r="F10" s="12" t="s">
        <v>26</v>
      </c>
      <c r="G10" s="13"/>
      <c r="H10" s="72"/>
      <c r="I10" s="72"/>
      <c r="J10" s="85"/>
      <c r="K10" s="72"/>
      <c r="L10" s="85"/>
      <c r="M10" s="85"/>
      <c r="N10" s="85"/>
      <c r="O10" s="85"/>
      <c r="P10" s="85"/>
      <c r="Q10" s="69"/>
      <c r="R10" s="69"/>
      <c r="S10" s="69"/>
      <c r="T10" s="14" t="s">
        <v>27</v>
      </c>
      <c r="U10" s="15"/>
      <c r="V10" s="14" t="s">
        <v>28</v>
      </c>
      <c r="W10" s="15"/>
    </row>
    <row r="11" spans="1:23" ht="15" x14ac:dyDescent="0.2">
      <c r="A11" s="2"/>
      <c r="B11" s="27"/>
      <c r="C11" s="2"/>
      <c r="D11" s="28"/>
      <c r="E11" s="29"/>
      <c r="F11" s="2"/>
      <c r="G11" s="3"/>
      <c r="H11" s="27"/>
      <c r="I11" s="27"/>
      <c r="J11" s="27"/>
      <c r="K11" s="27"/>
      <c r="L11" s="30"/>
      <c r="M11" s="31"/>
      <c r="N11" s="32"/>
      <c r="O11" s="31"/>
      <c r="P11" s="31"/>
      <c r="Q11" s="31"/>
      <c r="R11" s="31"/>
      <c r="S11" s="31"/>
      <c r="T11" s="33"/>
      <c r="U11" s="2"/>
      <c r="V11" s="33"/>
      <c r="W11" s="2"/>
    </row>
    <row r="12" spans="1:23" ht="15.75" x14ac:dyDescent="0.25">
      <c r="A12" s="65" t="s">
        <v>5</v>
      </c>
      <c r="B12" s="35">
        <f>(B14+B17+B20+B23+B27+B37+B34)</f>
        <v>4380</v>
      </c>
      <c r="C12" s="36">
        <f>(C14+C17+C20+C23+C27+C37+C34)</f>
        <v>4359</v>
      </c>
      <c r="D12" s="67">
        <f>SUM(C12/B12)*100</f>
        <v>99.520547945205479</v>
      </c>
      <c r="E12" s="38">
        <f>(E14+E17+E20+E23+E27+E37+E34)</f>
        <v>1438596</v>
      </c>
      <c r="F12" s="36">
        <f>(F14+F17+F20+F23+F27+F37+F34)</f>
        <v>1365156</v>
      </c>
      <c r="G12" s="39">
        <f>SUM(F12/E12)*100</f>
        <v>94.895022647080907</v>
      </c>
      <c r="H12" s="35">
        <f>(H14+H17+H20+H23+H27+H37+H34)</f>
        <v>217404</v>
      </c>
      <c r="I12" s="35">
        <f t="shared" ref="I12:V12" si="0">(I14+I17+I20+I23+I27+I37+I34)</f>
        <v>62448</v>
      </c>
      <c r="J12" s="35">
        <f t="shared" si="0"/>
        <v>32471</v>
      </c>
      <c r="K12" s="35">
        <f t="shared" si="0"/>
        <v>104486</v>
      </c>
      <c r="L12" s="35">
        <f t="shared" si="0"/>
        <v>106428</v>
      </c>
      <c r="M12" s="35">
        <f t="shared" si="0"/>
        <v>13145</v>
      </c>
      <c r="N12" s="35">
        <f t="shared" si="0"/>
        <v>238086</v>
      </c>
      <c r="O12" s="35">
        <f t="shared" si="0"/>
        <v>25074</v>
      </c>
      <c r="P12" s="35">
        <f t="shared" si="0"/>
        <v>112084</v>
      </c>
      <c r="Q12" s="35">
        <f t="shared" si="0"/>
        <v>107819</v>
      </c>
      <c r="R12" s="35">
        <f t="shared" si="0"/>
        <v>204475</v>
      </c>
      <c r="S12" s="35">
        <f t="shared" si="0"/>
        <v>141236</v>
      </c>
      <c r="T12" s="36">
        <f t="shared" si="0"/>
        <v>31726</v>
      </c>
      <c r="U12" s="67">
        <f>SUM(T12/E12)*100</f>
        <v>2.205344655483541</v>
      </c>
      <c r="V12" s="36">
        <f t="shared" si="0"/>
        <v>41714</v>
      </c>
      <c r="W12" s="37">
        <f>SUM(V12/E12)*100</f>
        <v>2.8996326974355555</v>
      </c>
    </row>
    <row r="13" spans="1:23" ht="15" x14ac:dyDescent="0.2">
      <c r="A13" s="2"/>
      <c r="B13" s="21"/>
      <c r="C13" s="19"/>
      <c r="D13" s="20"/>
      <c r="E13" s="40"/>
      <c r="F13" s="19"/>
      <c r="G13" s="41"/>
      <c r="H13" s="42"/>
      <c r="I13" s="43"/>
      <c r="J13" s="43"/>
      <c r="K13" s="43"/>
      <c r="L13" s="43"/>
      <c r="M13" s="43"/>
      <c r="N13" s="43"/>
      <c r="O13" s="43"/>
      <c r="P13" s="44"/>
      <c r="Q13" s="44"/>
      <c r="R13" s="44"/>
      <c r="S13" s="44"/>
      <c r="T13" s="45"/>
      <c r="U13" s="20"/>
      <c r="V13" s="45"/>
      <c r="W13" s="20"/>
    </row>
    <row r="14" spans="1:23" ht="15.75" x14ac:dyDescent="0.25">
      <c r="A14" s="46" t="s">
        <v>29</v>
      </c>
      <c r="B14" s="47">
        <f>SUM(B15:B15)</f>
        <v>300</v>
      </c>
      <c r="C14" s="48">
        <f>SUM(C15:C15)</f>
        <v>300</v>
      </c>
      <c r="D14" s="49">
        <f>SUM(C14/B14)*100</f>
        <v>100</v>
      </c>
      <c r="E14" s="50">
        <f>SUM(E15:E15)</f>
        <v>81307</v>
      </c>
      <c r="F14" s="48">
        <f>SUM(F15:F15)</f>
        <v>77413</v>
      </c>
      <c r="G14" s="51">
        <f>SUM(F14/E14)*100</f>
        <v>95.210744462346426</v>
      </c>
      <c r="H14" s="47">
        <f>SUM(H15:H15)</f>
        <v>17287</v>
      </c>
      <c r="I14" s="47">
        <f t="shared" ref="I14:T14" si="1">SUM(I15:I15)</f>
        <v>3292</v>
      </c>
      <c r="J14" s="47">
        <f t="shared" si="1"/>
        <v>1001</v>
      </c>
      <c r="K14" s="47">
        <f t="shared" si="1"/>
        <v>16357</v>
      </c>
      <c r="L14" s="52">
        <f t="shared" si="1"/>
        <v>17253</v>
      </c>
      <c r="M14" s="25">
        <f t="shared" si="1"/>
        <v>1343</v>
      </c>
      <c r="N14" s="52">
        <f t="shared" si="1"/>
        <v>8218</v>
      </c>
      <c r="O14" s="52">
        <f t="shared" si="1"/>
        <v>98</v>
      </c>
      <c r="P14" s="52">
        <f t="shared" si="1"/>
        <v>3445</v>
      </c>
      <c r="Q14" s="52">
        <f t="shared" si="1"/>
        <v>842</v>
      </c>
      <c r="R14" s="52">
        <f t="shared" si="1"/>
        <v>1330</v>
      </c>
      <c r="S14" s="52">
        <f t="shared" si="1"/>
        <v>6947</v>
      </c>
      <c r="T14" s="53">
        <f t="shared" si="1"/>
        <v>1822</v>
      </c>
      <c r="U14" s="49">
        <f>SUM(T14/E14)*100</f>
        <v>2.2408894683114617</v>
      </c>
      <c r="V14" s="53">
        <f>SUM(V15:V15)</f>
        <v>2072</v>
      </c>
      <c r="W14" s="49">
        <f>SUM(V14/E14)*100</f>
        <v>2.5483660693421233</v>
      </c>
    </row>
    <row r="15" spans="1:23" ht="15" x14ac:dyDescent="0.2">
      <c r="A15" s="46" t="s">
        <v>30</v>
      </c>
      <c r="B15" s="44">
        <v>300</v>
      </c>
      <c r="C15" s="19">
        <v>300</v>
      </c>
      <c r="D15" s="20">
        <f>SUM(C15/B15)*100</f>
        <v>100</v>
      </c>
      <c r="E15" s="40">
        <f>SUM(F15+T15+V15)</f>
        <v>81307</v>
      </c>
      <c r="F15" s="19">
        <f>SUM(H15:S15)</f>
        <v>77413</v>
      </c>
      <c r="G15" s="41">
        <f>SUM(F15/E15)*100</f>
        <v>95.210744462346426</v>
      </c>
      <c r="H15" s="21">
        <v>17287</v>
      </c>
      <c r="I15" s="21">
        <v>3292</v>
      </c>
      <c r="J15" s="21">
        <v>1001</v>
      </c>
      <c r="K15" s="21">
        <v>16357</v>
      </c>
      <c r="L15" s="23">
        <v>17253</v>
      </c>
      <c r="M15" s="24">
        <v>1343</v>
      </c>
      <c r="N15" s="23">
        <v>8218</v>
      </c>
      <c r="O15" s="23">
        <v>98</v>
      </c>
      <c r="P15" s="23">
        <v>3445</v>
      </c>
      <c r="Q15" s="23">
        <v>842</v>
      </c>
      <c r="R15" s="23">
        <v>1330</v>
      </c>
      <c r="S15" s="23">
        <v>6947</v>
      </c>
      <c r="T15" s="45">
        <v>1822</v>
      </c>
      <c r="U15" s="20">
        <f>SUM(T15/E15)*100</f>
        <v>2.2408894683114617</v>
      </c>
      <c r="V15" s="45">
        <v>2072</v>
      </c>
      <c r="W15" s="20">
        <f>SUM(V15/E15)*100</f>
        <v>2.5483660693421233</v>
      </c>
    </row>
    <row r="16" spans="1:23" ht="15" x14ac:dyDescent="0.2">
      <c r="A16" s="2"/>
      <c r="B16" s="21"/>
      <c r="C16" s="19"/>
      <c r="D16" s="20"/>
      <c r="E16" s="40"/>
      <c r="F16" s="19"/>
      <c r="G16" s="41"/>
      <c r="H16" s="21"/>
      <c r="I16" s="21"/>
      <c r="J16" s="21"/>
      <c r="K16" s="21"/>
      <c r="L16" s="23"/>
      <c r="M16" s="24"/>
      <c r="N16" s="23"/>
      <c r="O16" s="23"/>
      <c r="P16" s="23"/>
      <c r="Q16" s="23"/>
      <c r="R16" s="23"/>
      <c r="S16" s="23"/>
      <c r="T16" s="45"/>
      <c r="U16" s="20"/>
      <c r="V16" s="45"/>
      <c r="W16" s="20"/>
    </row>
    <row r="17" spans="1:23" ht="15.75" x14ac:dyDescent="0.25">
      <c r="A17" s="46" t="s">
        <v>31</v>
      </c>
      <c r="B17" s="47">
        <f>SUM(B18:B18)</f>
        <v>235</v>
      </c>
      <c r="C17" s="48">
        <f>SUM(C18:C18)</f>
        <v>235</v>
      </c>
      <c r="D17" s="49">
        <f>SUM(C17/B17)*100</f>
        <v>100</v>
      </c>
      <c r="E17" s="50">
        <f>SUM(E18:E18)</f>
        <v>61828</v>
      </c>
      <c r="F17" s="48">
        <f>SUM(F18:F18)</f>
        <v>57845</v>
      </c>
      <c r="G17" s="51">
        <f>SUM(F17/E17)*100</f>
        <v>93.557934916219182</v>
      </c>
      <c r="H17" s="47">
        <f t="shared" ref="H17:T17" si="2">SUM(H18:H18)</f>
        <v>13390</v>
      </c>
      <c r="I17" s="47">
        <f t="shared" si="2"/>
        <v>2055</v>
      </c>
      <c r="J17" s="47">
        <f t="shared" si="2"/>
        <v>739</v>
      </c>
      <c r="K17" s="47">
        <f t="shared" si="2"/>
        <v>5794</v>
      </c>
      <c r="L17" s="52">
        <f t="shared" si="2"/>
        <v>12896</v>
      </c>
      <c r="M17" s="25">
        <f t="shared" si="2"/>
        <v>590</v>
      </c>
      <c r="N17" s="52">
        <f t="shared" si="2"/>
        <v>7624</v>
      </c>
      <c r="O17" s="52">
        <f t="shared" si="2"/>
        <v>849</v>
      </c>
      <c r="P17" s="52">
        <f t="shared" si="2"/>
        <v>10082</v>
      </c>
      <c r="Q17" s="52">
        <f t="shared" si="2"/>
        <v>771</v>
      </c>
      <c r="R17" s="52">
        <f t="shared" si="2"/>
        <v>1411</v>
      </c>
      <c r="S17" s="52">
        <f t="shared" si="2"/>
        <v>1644</v>
      </c>
      <c r="T17" s="53">
        <f t="shared" si="2"/>
        <v>2454</v>
      </c>
      <c r="U17" s="49">
        <f>SUM(T17/E17)*100</f>
        <v>3.9690754997735653</v>
      </c>
      <c r="V17" s="53">
        <f>SUM(V18:V18)</f>
        <v>1529</v>
      </c>
      <c r="W17" s="49">
        <f>SUM(V17/E17)*100</f>
        <v>2.4729895840072458</v>
      </c>
    </row>
    <row r="18" spans="1:23" ht="15" x14ac:dyDescent="0.2">
      <c r="A18" s="46" t="s">
        <v>32</v>
      </c>
      <c r="B18" s="44">
        <v>235</v>
      </c>
      <c r="C18" s="19">
        <v>235</v>
      </c>
      <c r="D18" s="20">
        <f>SUM(C18/B18)*100</f>
        <v>100</v>
      </c>
      <c r="E18" s="40">
        <f>SUM(F18+T18+V18)</f>
        <v>61828</v>
      </c>
      <c r="F18" s="19">
        <f>SUM(H18:S18)</f>
        <v>57845</v>
      </c>
      <c r="G18" s="41">
        <f>SUM(F18/E18)*100</f>
        <v>93.557934916219182</v>
      </c>
      <c r="H18" s="21">
        <v>13390</v>
      </c>
      <c r="I18" s="23">
        <v>2055</v>
      </c>
      <c r="J18" s="23">
        <v>739</v>
      </c>
      <c r="K18" s="23">
        <v>5794</v>
      </c>
      <c r="L18" s="23">
        <v>12896</v>
      </c>
      <c r="M18" s="24">
        <v>590</v>
      </c>
      <c r="N18" s="23">
        <v>7624</v>
      </c>
      <c r="O18" s="23">
        <v>849</v>
      </c>
      <c r="P18" s="23">
        <v>10082</v>
      </c>
      <c r="Q18" s="23">
        <v>771</v>
      </c>
      <c r="R18" s="23">
        <v>1411</v>
      </c>
      <c r="S18" s="23">
        <v>1644</v>
      </c>
      <c r="T18" s="45">
        <v>2454</v>
      </c>
      <c r="U18" s="20">
        <f>SUM(T18/E18)*100</f>
        <v>3.9690754997735653</v>
      </c>
      <c r="V18" s="45">
        <v>1529</v>
      </c>
      <c r="W18" s="20">
        <f>SUM(V18/E18)*100</f>
        <v>2.4729895840072458</v>
      </c>
    </row>
    <row r="19" spans="1:23" ht="15" x14ac:dyDescent="0.2">
      <c r="A19" s="2"/>
      <c r="B19" s="21"/>
      <c r="C19" s="19"/>
      <c r="D19" s="20"/>
      <c r="E19" s="40"/>
      <c r="F19" s="19"/>
      <c r="G19" s="41"/>
      <c r="H19" s="21"/>
      <c r="I19" s="21"/>
      <c r="J19" s="21"/>
      <c r="K19" s="21"/>
      <c r="L19" s="23"/>
      <c r="M19" s="24"/>
      <c r="N19" s="23"/>
      <c r="O19" s="23"/>
      <c r="P19" s="23"/>
      <c r="Q19" s="23"/>
      <c r="R19" s="23"/>
      <c r="S19" s="23"/>
      <c r="T19" s="45"/>
      <c r="U19" s="20"/>
      <c r="V19" s="45"/>
      <c r="W19" s="20"/>
    </row>
    <row r="20" spans="1:23" ht="15.75" x14ac:dyDescent="0.25">
      <c r="A20" s="46" t="s">
        <v>36</v>
      </c>
      <c r="B20" s="47">
        <f>SUM(B21:B21)</f>
        <v>379</v>
      </c>
      <c r="C20" s="48">
        <f>SUM(C21:C21)</f>
        <v>378</v>
      </c>
      <c r="D20" s="49">
        <f>SUM(C20/B20)*100</f>
        <v>99.736147757255935</v>
      </c>
      <c r="E20" s="50">
        <f>SUM(E21:E21)</f>
        <v>120345</v>
      </c>
      <c r="F20" s="48">
        <f>SUM(F21:F21)</f>
        <v>112123</v>
      </c>
      <c r="G20" s="51">
        <f>SUM(F20/E20)*100</f>
        <v>93.1679754040467</v>
      </c>
      <c r="H20" s="47">
        <f t="shared" ref="H20:T20" si="3">SUM(H21:H21)</f>
        <v>20395</v>
      </c>
      <c r="I20" s="47">
        <f t="shared" si="3"/>
        <v>3031</v>
      </c>
      <c r="J20" s="47">
        <f t="shared" si="3"/>
        <v>2782</v>
      </c>
      <c r="K20" s="47">
        <f t="shared" si="3"/>
        <v>11369</v>
      </c>
      <c r="L20" s="52">
        <f t="shared" si="3"/>
        <v>10493</v>
      </c>
      <c r="M20" s="25">
        <f t="shared" si="3"/>
        <v>1213</v>
      </c>
      <c r="N20" s="52">
        <f t="shared" si="3"/>
        <v>25894</v>
      </c>
      <c r="O20" s="52">
        <f t="shared" si="3"/>
        <v>10254</v>
      </c>
      <c r="P20" s="52">
        <f t="shared" si="3"/>
        <v>8914</v>
      </c>
      <c r="Q20" s="52">
        <f t="shared" si="3"/>
        <v>2188</v>
      </c>
      <c r="R20" s="52">
        <f t="shared" si="3"/>
        <v>14661</v>
      </c>
      <c r="S20" s="52">
        <f t="shared" si="3"/>
        <v>929</v>
      </c>
      <c r="T20" s="53">
        <f t="shared" si="3"/>
        <v>3231</v>
      </c>
      <c r="U20" s="49">
        <f>SUM(T20/E20)*100</f>
        <v>2.6847812538950517</v>
      </c>
      <c r="V20" s="53">
        <f>SUM(V21:V21)</f>
        <v>4991</v>
      </c>
      <c r="W20" s="49">
        <f>SUM(V20/E20)*100</f>
        <v>4.1472433420582497</v>
      </c>
    </row>
    <row r="21" spans="1:23" ht="15" x14ac:dyDescent="0.2">
      <c r="A21" s="46" t="s">
        <v>37</v>
      </c>
      <c r="B21" s="44">
        <v>379</v>
      </c>
      <c r="C21" s="19">
        <v>378</v>
      </c>
      <c r="D21" s="20">
        <f>SUM(C21/B21)*100</f>
        <v>99.736147757255935</v>
      </c>
      <c r="E21" s="40">
        <f>SUM(F21+T21+V21)</f>
        <v>120345</v>
      </c>
      <c r="F21" s="19">
        <f>SUM(H21:S21)</f>
        <v>112123</v>
      </c>
      <c r="G21" s="41">
        <f>SUM(F21/E21)*100</f>
        <v>93.1679754040467</v>
      </c>
      <c r="H21" s="21">
        <v>20395</v>
      </c>
      <c r="I21" s="21">
        <v>3031</v>
      </c>
      <c r="J21" s="21">
        <v>2782</v>
      </c>
      <c r="K21" s="21">
        <v>11369</v>
      </c>
      <c r="L21" s="23">
        <v>10493</v>
      </c>
      <c r="M21" s="24">
        <v>1213</v>
      </c>
      <c r="N21" s="23">
        <v>25894</v>
      </c>
      <c r="O21" s="23">
        <v>10254</v>
      </c>
      <c r="P21" s="23">
        <v>8914</v>
      </c>
      <c r="Q21" s="23">
        <v>2188</v>
      </c>
      <c r="R21" s="23">
        <v>14661</v>
      </c>
      <c r="S21" s="23">
        <v>929</v>
      </c>
      <c r="T21" s="24">
        <v>3231</v>
      </c>
      <c r="U21" s="20">
        <f>SUM(T21/E21)*100</f>
        <v>2.6847812538950517</v>
      </c>
      <c r="V21" s="45">
        <v>4991</v>
      </c>
      <c r="W21" s="20">
        <f>SUM(V21/E21)*100</f>
        <v>4.1472433420582497</v>
      </c>
    </row>
    <row r="22" spans="1:23" ht="15" x14ac:dyDescent="0.2">
      <c r="A22" s="2"/>
      <c r="B22" s="21"/>
      <c r="C22" s="19"/>
      <c r="D22" s="20"/>
      <c r="E22" s="40"/>
      <c r="F22" s="19"/>
      <c r="G22" s="41"/>
      <c r="H22" s="21"/>
      <c r="I22" s="21"/>
      <c r="J22" s="21"/>
      <c r="K22" s="21"/>
      <c r="L22" s="23"/>
      <c r="M22" s="24"/>
      <c r="N22" s="23"/>
      <c r="O22" s="23"/>
      <c r="P22" s="23"/>
      <c r="Q22" s="23"/>
      <c r="R22" s="23"/>
      <c r="S22" s="23"/>
      <c r="T22" s="45"/>
      <c r="U22" s="20"/>
      <c r="V22" s="45"/>
      <c r="W22" s="20"/>
    </row>
    <row r="23" spans="1:23" ht="15.75" x14ac:dyDescent="0.25">
      <c r="A23" s="46" t="s">
        <v>39</v>
      </c>
      <c r="B23" s="47">
        <f>SUM(B24:B25)</f>
        <v>465</v>
      </c>
      <c r="C23" s="48">
        <f>SUM(C24:C25)</f>
        <v>465</v>
      </c>
      <c r="D23" s="49">
        <f t="shared" ref="D23:D25" si="4">SUM(C23/B23)*100</f>
        <v>100</v>
      </c>
      <c r="E23" s="50">
        <f>SUM(E24:E25)</f>
        <v>149845</v>
      </c>
      <c r="F23" s="53">
        <f>SUM(F24:F25)</f>
        <v>142341</v>
      </c>
      <c r="G23" s="51">
        <f t="shared" ref="G23:G25" si="5">SUM(F23/E23)*100</f>
        <v>94.992158563849316</v>
      </c>
      <c r="H23" s="47">
        <f t="shared" ref="H23:T23" si="6">SUM(H24:H25)</f>
        <v>20486</v>
      </c>
      <c r="I23" s="47">
        <f t="shared" si="6"/>
        <v>5688</v>
      </c>
      <c r="J23" s="47">
        <f t="shared" si="6"/>
        <v>5807</v>
      </c>
      <c r="K23" s="47">
        <f t="shared" si="6"/>
        <v>23960</v>
      </c>
      <c r="L23" s="52">
        <f t="shared" si="6"/>
        <v>15332</v>
      </c>
      <c r="M23" s="25">
        <f t="shared" si="6"/>
        <v>2023</v>
      </c>
      <c r="N23" s="52">
        <f t="shared" si="6"/>
        <v>21469</v>
      </c>
      <c r="O23" s="52">
        <f t="shared" si="6"/>
        <v>982</v>
      </c>
      <c r="P23" s="52">
        <f t="shared" si="6"/>
        <v>7841</v>
      </c>
      <c r="Q23" s="52">
        <f t="shared" si="6"/>
        <v>21589</v>
      </c>
      <c r="R23" s="52">
        <f t="shared" si="6"/>
        <v>15456</v>
      </c>
      <c r="S23" s="52">
        <f t="shared" si="6"/>
        <v>1708</v>
      </c>
      <c r="T23" s="53">
        <f t="shared" si="6"/>
        <v>3508</v>
      </c>
      <c r="U23" s="49">
        <f t="shared" ref="U23:U25" si="7">SUM(T23/E23)*100</f>
        <v>2.3410857886482699</v>
      </c>
      <c r="V23" s="53">
        <f>SUM(V24:V25)</f>
        <v>3996</v>
      </c>
      <c r="W23" s="49">
        <f t="shared" ref="W23:W25" si="8">SUM(V23/E23)*100</f>
        <v>2.666755647502419</v>
      </c>
    </row>
    <row r="24" spans="1:23" ht="15" x14ac:dyDescent="0.2">
      <c r="A24" s="46" t="s">
        <v>40</v>
      </c>
      <c r="B24" s="44">
        <v>290</v>
      </c>
      <c r="C24" s="19">
        <v>290</v>
      </c>
      <c r="D24" s="20">
        <f t="shared" si="4"/>
        <v>100</v>
      </c>
      <c r="E24" s="40">
        <v>96713</v>
      </c>
      <c r="F24" s="19">
        <v>92140</v>
      </c>
      <c r="G24" s="41">
        <f t="shared" si="5"/>
        <v>95.271576727017049</v>
      </c>
      <c r="H24" s="21">
        <v>13156</v>
      </c>
      <c r="I24" s="23">
        <v>3286</v>
      </c>
      <c r="J24" s="23">
        <v>4358</v>
      </c>
      <c r="K24" s="23">
        <v>8260</v>
      </c>
      <c r="L24" s="23">
        <v>5437</v>
      </c>
      <c r="M24" s="24">
        <v>1293</v>
      </c>
      <c r="N24" s="23">
        <v>15281</v>
      </c>
      <c r="O24" s="23">
        <v>643</v>
      </c>
      <c r="P24" s="23">
        <v>7841</v>
      </c>
      <c r="Q24" s="23">
        <v>20957</v>
      </c>
      <c r="R24" s="23">
        <v>9920</v>
      </c>
      <c r="S24" s="23">
        <v>1708</v>
      </c>
      <c r="T24" s="24">
        <v>2060</v>
      </c>
      <c r="U24" s="20">
        <f t="shared" si="7"/>
        <v>2.1300135452317681</v>
      </c>
      <c r="V24" s="45">
        <v>2513</v>
      </c>
      <c r="W24" s="20">
        <f t="shared" si="8"/>
        <v>2.5984097277511813</v>
      </c>
    </row>
    <row r="25" spans="1:23" ht="15" x14ac:dyDescent="0.2">
      <c r="A25" s="46" t="s">
        <v>42</v>
      </c>
      <c r="B25" s="44">
        <v>175</v>
      </c>
      <c r="C25" s="19">
        <v>175</v>
      </c>
      <c r="D25" s="20">
        <f t="shared" si="4"/>
        <v>100</v>
      </c>
      <c r="E25" s="40">
        <f t="shared" ref="E25" si="9">SUM(F25+T25+V25)</f>
        <v>53132</v>
      </c>
      <c r="F25" s="19">
        <f t="shared" ref="F25" si="10">SUM(H25:S25)</f>
        <v>50201</v>
      </c>
      <c r="G25" s="41">
        <f t="shared" si="5"/>
        <v>94.483550402770462</v>
      </c>
      <c r="H25" s="21">
        <v>7330</v>
      </c>
      <c r="I25" s="23">
        <v>2402</v>
      </c>
      <c r="J25" s="23">
        <v>1449</v>
      </c>
      <c r="K25" s="23">
        <v>15700</v>
      </c>
      <c r="L25" s="23">
        <v>9895</v>
      </c>
      <c r="M25" s="24">
        <v>730</v>
      </c>
      <c r="N25" s="23">
        <v>6188</v>
      </c>
      <c r="O25" s="23">
        <v>339</v>
      </c>
      <c r="P25" s="23" t="s">
        <v>84</v>
      </c>
      <c r="Q25" s="23">
        <v>632</v>
      </c>
      <c r="R25" s="23">
        <v>5536</v>
      </c>
      <c r="S25" s="23" t="s">
        <v>84</v>
      </c>
      <c r="T25" s="24">
        <v>1448</v>
      </c>
      <c r="U25" s="20">
        <f t="shared" si="7"/>
        <v>2.7252879620567643</v>
      </c>
      <c r="V25" s="45">
        <v>1483</v>
      </c>
      <c r="W25" s="20">
        <f t="shared" si="8"/>
        <v>2.7911616351727773</v>
      </c>
    </row>
    <row r="26" spans="1:23" ht="15" x14ac:dyDescent="0.2">
      <c r="A26" s="2"/>
      <c r="B26" s="21"/>
      <c r="C26" s="19"/>
      <c r="D26" s="20"/>
      <c r="E26" s="40"/>
      <c r="F26" s="19"/>
      <c r="G26" s="41"/>
      <c r="H26" s="21"/>
      <c r="I26" s="21"/>
      <c r="J26" s="21"/>
      <c r="K26" s="21"/>
      <c r="L26" s="23"/>
      <c r="M26" s="24"/>
      <c r="N26" s="23"/>
      <c r="O26" s="23"/>
      <c r="P26" s="23"/>
      <c r="Q26" s="23"/>
      <c r="R26" s="23"/>
      <c r="S26" s="23"/>
      <c r="T26" s="45"/>
      <c r="U26" s="20"/>
      <c r="V26" s="45"/>
      <c r="W26" s="20"/>
    </row>
    <row r="27" spans="1:23" ht="15.75" x14ac:dyDescent="0.25">
      <c r="A27" s="46" t="s">
        <v>56</v>
      </c>
      <c r="B27" s="47">
        <f>SUM(B28:B32)</f>
        <v>2057</v>
      </c>
      <c r="C27" s="48">
        <f>SUM(C28:C32)</f>
        <v>2040</v>
      </c>
      <c r="D27" s="49">
        <f t="shared" ref="D27:D30" si="11">SUM(C27/B27)*100</f>
        <v>99.173553719008268</v>
      </c>
      <c r="E27" s="50">
        <f>SUM(E28:E32)</f>
        <v>695765</v>
      </c>
      <c r="F27" s="48">
        <f>SUM(F28:F32)</f>
        <v>663723</v>
      </c>
      <c r="G27" s="51">
        <f>SUM(F27/E27)*100</f>
        <v>95.394709420565846</v>
      </c>
      <c r="H27" s="47">
        <f t="shared" ref="H27:T27" si="12">SUM(H28:H32)</f>
        <v>96365</v>
      </c>
      <c r="I27" s="47">
        <f t="shared" si="12"/>
        <v>23790</v>
      </c>
      <c r="J27" s="47">
        <f t="shared" si="12"/>
        <v>18557</v>
      </c>
      <c r="K27" s="47">
        <f t="shared" si="12"/>
        <v>30229</v>
      </c>
      <c r="L27" s="52">
        <f t="shared" si="12"/>
        <v>32771</v>
      </c>
      <c r="M27" s="25">
        <f t="shared" si="12"/>
        <v>3241</v>
      </c>
      <c r="N27" s="52">
        <f t="shared" si="12"/>
        <v>108089</v>
      </c>
      <c r="O27" s="52">
        <f t="shared" si="12"/>
        <v>8343</v>
      </c>
      <c r="P27" s="52">
        <f t="shared" si="12"/>
        <v>53116</v>
      </c>
      <c r="Q27" s="52">
        <f t="shared" si="12"/>
        <v>51811</v>
      </c>
      <c r="R27" s="52">
        <f t="shared" si="12"/>
        <v>154234</v>
      </c>
      <c r="S27" s="52">
        <f t="shared" si="12"/>
        <v>83177</v>
      </c>
      <c r="T27" s="53">
        <f t="shared" si="12"/>
        <v>12233</v>
      </c>
      <c r="U27" s="49">
        <f t="shared" ref="U27:U30" si="13">SUM(T27/E27)*100</f>
        <v>1.7582085905442211</v>
      </c>
      <c r="V27" s="53">
        <f>SUM(V28:V32)</f>
        <v>19809</v>
      </c>
      <c r="W27" s="49">
        <f t="shared" ref="W27:W30" si="14">SUM(V27/E27)*100</f>
        <v>2.8470819888899266</v>
      </c>
    </row>
    <row r="28" spans="1:23" ht="15" x14ac:dyDescent="0.2">
      <c r="A28" s="46" t="s">
        <v>58</v>
      </c>
      <c r="B28" s="44">
        <v>524</v>
      </c>
      <c r="C28" s="19">
        <v>524</v>
      </c>
      <c r="D28" s="20">
        <f>SUM(C28/B28)*100</f>
        <v>100</v>
      </c>
      <c r="E28" s="40">
        <f t="shared" ref="E28:E31" si="15">SUM(F28+T28+V28)</f>
        <v>181938</v>
      </c>
      <c r="F28" s="19">
        <f t="shared" ref="F28:F31" si="16">SUM(H28:S28)</f>
        <v>172474</v>
      </c>
      <c r="G28" s="41">
        <f t="shared" ref="G28:G30" si="17">SUM(F28/E28)*100</f>
        <v>94.79822796776925</v>
      </c>
      <c r="H28" s="23">
        <v>24267</v>
      </c>
      <c r="I28" s="26">
        <v>4434</v>
      </c>
      <c r="J28" s="23">
        <v>4226</v>
      </c>
      <c r="K28" s="26">
        <v>4172</v>
      </c>
      <c r="L28" s="23">
        <v>8830</v>
      </c>
      <c r="M28" s="26">
        <v>1361</v>
      </c>
      <c r="N28" s="23">
        <v>26571</v>
      </c>
      <c r="O28" s="23">
        <v>2465</v>
      </c>
      <c r="P28" s="23">
        <v>5466</v>
      </c>
      <c r="Q28" s="23">
        <v>12251</v>
      </c>
      <c r="R28" s="23">
        <v>74674</v>
      </c>
      <c r="S28" s="23">
        <v>3757</v>
      </c>
      <c r="T28" s="45">
        <v>3250</v>
      </c>
      <c r="U28" s="20">
        <f>SUM(T28/E28)*100</f>
        <v>1.7863228132660576</v>
      </c>
      <c r="V28" s="45">
        <v>6214</v>
      </c>
      <c r="W28" s="20">
        <f>SUM(V28/E28)*100</f>
        <v>3.4154492189647021</v>
      </c>
    </row>
    <row r="29" spans="1:23" ht="15" x14ac:dyDescent="0.2">
      <c r="A29" s="46" t="s">
        <v>59</v>
      </c>
      <c r="B29" s="44">
        <v>358</v>
      </c>
      <c r="C29" s="19">
        <v>354</v>
      </c>
      <c r="D29" s="20">
        <f t="shared" si="11"/>
        <v>98.882681564245814</v>
      </c>
      <c r="E29" s="40">
        <f>SUM(F29+T29+V29)</f>
        <v>111611</v>
      </c>
      <c r="F29" s="19">
        <f t="shared" si="16"/>
        <v>107062</v>
      </c>
      <c r="G29" s="41">
        <f t="shared" si="17"/>
        <v>95.924236858374172</v>
      </c>
      <c r="H29" s="23">
        <v>22262</v>
      </c>
      <c r="I29" s="26">
        <v>4634</v>
      </c>
      <c r="J29" s="23">
        <v>699</v>
      </c>
      <c r="K29" s="26">
        <v>4634</v>
      </c>
      <c r="L29" s="23">
        <v>2892</v>
      </c>
      <c r="M29" s="26">
        <v>314</v>
      </c>
      <c r="N29" s="23">
        <v>15557</v>
      </c>
      <c r="O29" s="23">
        <v>601</v>
      </c>
      <c r="P29" s="23">
        <v>13430</v>
      </c>
      <c r="Q29" s="23">
        <v>32276</v>
      </c>
      <c r="R29" s="23">
        <v>8526</v>
      </c>
      <c r="S29" s="23">
        <v>1237</v>
      </c>
      <c r="T29" s="45">
        <v>1346</v>
      </c>
      <c r="U29" s="20">
        <f t="shared" si="13"/>
        <v>1.2059743215274481</v>
      </c>
      <c r="V29" s="45">
        <v>3203</v>
      </c>
      <c r="W29" s="20">
        <f t="shared" si="14"/>
        <v>2.8697888200983774</v>
      </c>
    </row>
    <row r="30" spans="1:23" ht="15" x14ac:dyDescent="0.2">
      <c r="A30" s="46" t="s">
        <v>60</v>
      </c>
      <c r="B30" s="22">
        <v>353</v>
      </c>
      <c r="C30" s="19">
        <v>342</v>
      </c>
      <c r="D30" s="20">
        <f t="shared" si="11"/>
        <v>96.883852691218124</v>
      </c>
      <c r="E30" s="63">
        <f>SUM(F30+T30+V30)</f>
        <v>115484</v>
      </c>
      <c r="F30" s="19">
        <f t="shared" si="16"/>
        <v>111549</v>
      </c>
      <c r="G30" s="41">
        <f t="shared" si="17"/>
        <v>96.592601572512208</v>
      </c>
      <c r="H30" s="23">
        <v>17089</v>
      </c>
      <c r="I30" s="26">
        <v>3820</v>
      </c>
      <c r="J30" s="23">
        <v>2476</v>
      </c>
      <c r="K30" s="26">
        <v>4215</v>
      </c>
      <c r="L30" s="23">
        <v>3572</v>
      </c>
      <c r="M30" s="26">
        <v>433</v>
      </c>
      <c r="N30" s="23">
        <v>10594</v>
      </c>
      <c r="O30" s="23">
        <v>717</v>
      </c>
      <c r="P30" s="23">
        <v>16200</v>
      </c>
      <c r="Q30" s="23">
        <v>3815</v>
      </c>
      <c r="R30" s="23">
        <v>43871</v>
      </c>
      <c r="S30" s="23">
        <v>4747</v>
      </c>
      <c r="T30" s="45">
        <v>1100</v>
      </c>
      <c r="U30" s="20">
        <f t="shared" si="13"/>
        <v>0.95251290222022089</v>
      </c>
      <c r="V30" s="45">
        <v>2835</v>
      </c>
      <c r="W30" s="20">
        <f t="shared" si="14"/>
        <v>2.4548855252675694</v>
      </c>
    </row>
    <row r="31" spans="1:23" ht="15" x14ac:dyDescent="0.2">
      <c r="A31" s="46" t="s">
        <v>61</v>
      </c>
      <c r="B31" s="44">
        <v>327</v>
      </c>
      <c r="C31" s="19">
        <v>325</v>
      </c>
      <c r="D31" s="20">
        <f>SUM(C31/B31)*100</f>
        <v>99.388379204892956</v>
      </c>
      <c r="E31" s="40">
        <f t="shared" si="15"/>
        <v>114858</v>
      </c>
      <c r="F31" s="19">
        <f t="shared" si="16"/>
        <v>109073</v>
      </c>
      <c r="G31" s="41">
        <f>SUM(F31/E31)*100</f>
        <v>94.963346044681259</v>
      </c>
      <c r="H31" s="21">
        <v>11826</v>
      </c>
      <c r="I31" s="19">
        <v>5302</v>
      </c>
      <c r="J31" s="21">
        <v>5482</v>
      </c>
      <c r="K31" s="19">
        <v>7930</v>
      </c>
      <c r="L31" s="23">
        <v>10811</v>
      </c>
      <c r="M31" s="26">
        <v>1133</v>
      </c>
      <c r="N31" s="23">
        <v>16591</v>
      </c>
      <c r="O31" s="23">
        <v>1629</v>
      </c>
      <c r="P31" s="23">
        <v>4892</v>
      </c>
      <c r="Q31" s="23">
        <v>1572</v>
      </c>
      <c r="R31" s="23">
        <v>3241</v>
      </c>
      <c r="S31" s="23">
        <v>38664</v>
      </c>
      <c r="T31" s="45">
        <v>2876</v>
      </c>
      <c r="U31" s="20">
        <f>SUM(T31/E31)*100</f>
        <v>2.5039614132232844</v>
      </c>
      <c r="V31" s="45">
        <v>2909</v>
      </c>
      <c r="W31" s="20">
        <f>SUM(V31/E31)*100</f>
        <v>2.5326925420954569</v>
      </c>
    </row>
    <row r="32" spans="1:23" ht="15" x14ac:dyDescent="0.2">
      <c r="A32" s="46" t="s">
        <v>62</v>
      </c>
      <c r="B32" s="44">
        <v>495</v>
      </c>
      <c r="C32" s="19">
        <v>495</v>
      </c>
      <c r="D32" s="20">
        <f t="shared" ref="D32" si="18">SUM(C32/B32)*100</f>
        <v>100</v>
      </c>
      <c r="E32" s="40">
        <v>171874</v>
      </c>
      <c r="F32" s="19">
        <v>163565</v>
      </c>
      <c r="G32" s="41">
        <f t="shared" ref="G32" si="19">SUM(F32/E32)*100</f>
        <v>95.165644600114035</v>
      </c>
      <c r="H32" s="21">
        <v>20921</v>
      </c>
      <c r="I32" s="19">
        <v>5600</v>
      </c>
      <c r="J32" s="21">
        <v>5674</v>
      </c>
      <c r="K32" s="19">
        <v>9278</v>
      </c>
      <c r="L32" s="23">
        <v>6666</v>
      </c>
      <c r="M32" s="26" t="s">
        <v>84</v>
      </c>
      <c r="N32" s="23">
        <v>38776</v>
      </c>
      <c r="O32" s="23">
        <v>2931</v>
      </c>
      <c r="P32" s="23">
        <v>13128</v>
      </c>
      <c r="Q32" s="23">
        <v>1897</v>
      </c>
      <c r="R32" s="23">
        <v>23922</v>
      </c>
      <c r="S32" s="23">
        <v>34772</v>
      </c>
      <c r="T32" s="45">
        <v>3661</v>
      </c>
      <c r="U32" s="20">
        <f t="shared" ref="U32" si="20">SUM(T32/E32)*100</f>
        <v>2.1300487566473114</v>
      </c>
      <c r="V32" s="45">
        <v>4648</v>
      </c>
      <c r="W32" s="20">
        <f t="shared" ref="W32" si="21">SUM(V32/E32)*100</f>
        <v>2.7043066432386516</v>
      </c>
    </row>
    <row r="33" spans="1:23" ht="15" x14ac:dyDescent="0.2">
      <c r="A33" s="2"/>
      <c r="B33" s="21"/>
      <c r="C33" s="19"/>
      <c r="D33" s="20"/>
      <c r="E33" s="40"/>
      <c r="F33" s="19"/>
      <c r="G33" s="41"/>
      <c r="H33" s="21"/>
      <c r="I33" s="21"/>
      <c r="J33" s="21"/>
      <c r="K33" s="21"/>
      <c r="L33" s="23"/>
      <c r="M33" s="24"/>
      <c r="N33" s="23"/>
      <c r="O33" s="23"/>
      <c r="P33" s="23"/>
      <c r="Q33" s="23"/>
      <c r="R33" s="23"/>
      <c r="S33" s="23"/>
      <c r="T33" s="45"/>
      <c r="U33" s="20"/>
      <c r="V33" s="45"/>
      <c r="W33" s="20"/>
    </row>
    <row r="34" spans="1:23" ht="15.75" x14ac:dyDescent="0.25">
      <c r="A34" s="46" t="s">
        <v>63</v>
      </c>
      <c r="B34" s="47">
        <f>SUM(B35:B35)</f>
        <v>188</v>
      </c>
      <c r="C34" s="48">
        <f>SUM(C35:C35)</f>
        <v>188</v>
      </c>
      <c r="D34" s="49">
        <f>SUM(C34/B34)*100</f>
        <v>100</v>
      </c>
      <c r="E34" s="50">
        <f>SUM(E35:E35)</f>
        <v>65397</v>
      </c>
      <c r="F34" s="48">
        <f>SUM(F35:F35)</f>
        <v>62133</v>
      </c>
      <c r="G34" s="51">
        <f>SUM(F34/E34)*100</f>
        <v>95.008945364466257</v>
      </c>
      <c r="H34" s="47">
        <f t="shared" ref="H34:T34" si="22">SUM(H35:H35)</f>
        <v>13267</v>
      </c>
      <c r="I34" s="47">
        <f t="shared" si="22"/>
        <v>2942</v>
      </c>
      <c r="J34" s="47">
        <f t="shared" si="22"/>
        <v>249</v>
      </c>
      <c r="K34" s="47">
        <f t="shared" si="22"/>
        <v>4996</v>
      </c>
      <c r="L34" s="52">
        <f t="shared" si="22"/>
        <v>4468</v>
      </c>
      <c r="M34" s="25">
        <f t="shared" si="22"/>
        <v>878</v>
      </c>
      <c r="N34" s="52">
        <f t="shared" si="22"/>
        <v>10168</v>
      </c>
      <c r="O34" s="52">
        <f t="shared" si="22"/>
        <v>282</v>
      </c>
      <c r="P34" s="52">
        <f t="shared" si="22"/>
        <v>5951</v>
      </c>
      <c r="Q34" s="52">
        <f t="shared" si="22"/>
        <v>1964</v>
      </c>
      <c r="R34" s="52">
        <f t="shared" si="22"/>
        <v>1067</v>
      </c>
      <c r="S34" s="52">
        <f t="shared" si="22"/>
        <v>15901</v>
      </c>
      <c r="T34" s="53">
        <f t="shared" si="22"/>
        <v>1582</v>
      </c>
      <c r="U34" s="49">
        <f>SUM(T34/E34)*100</f>
        <v>2.41907121121764</v>
      </c>
      <c r="V34" s="53">
        <f>SUM(V35:V35)</f>
        <v>1682</v>
      </c>
      <c r="W34" s="49">
        <f>SUM(V34/E34)*100</f>
        <v>2.5719834243161004</v>
      </c>
    </row>
    <row r="35" spans="1:23" ht="15" x14ac:dyDescent="0.2">
      <c r="A35" s="46" t="s">
        <v>64</v>
      </c>
      <c r="B35" s="44">
        <v>188</v>
      </c>
      <c r="C35" s="19">
        <v>188</v>
      </c>
      <c r="D35" s="20">
        <f>SUM(C35/B35)*100</f>
        <v>100</v>
      </c>
      <c r="E35" s="40">
        <f t="shared" ref="E35" si="23">SUM(F35+T35+V35)</f>
        <v>65397</v>
      </c>
      <c r="F35" s="19">
        <f>SUM(H35:S35)</f>
        <v>62133</v>
      </c>
      <c r="G35" s="41">
        <f>SUM(F35/E35)*100</f>
        <v>95.008945364466257</v>
      </c>
      <c r="H35" s="21">
        <v>13267</v>
      </c>
      <c r="I35" s="23">
        <v>2942</v>
      </c>
      <c r="J35" s="23">
        <v>249</v>
      </c>
      <c r="K35" s="19">
        <v>4996</v>
      </c>
      <c r="L35" s="23">
        <v>4468</v>
      </c>
      <c r="M35" s="26">
        <v>878</v>
      </c>
      <c r="N35" s="23">
        <v>10168</v>
      </c>
      <c r="O35" s="23">
        <v>282</v>
      </c>
      <c r="P35" s="23">
        <v>5951</v>
      </c>
      <c r="Q35" s="23">
        <v>1964</v>
      </c>
      <c r="R35" s="23">
        <v>1067</v>
      </c>
      <c r="S35" s="23">
        <v>15901</v>
      </c>
      <c r="T35" s="45">
        <v>1582</v>
      </c>
      <c r="U35" s="20">
        <f>SUM(T35/E35)*100</f>
        <v>2.41907121121764</v>
      </c>
      <c r="V35" s="45">
        <v>1682</v>
      </c>
      <c r="W35" s="20">
        <f>SUM(V35/E35)*100</f>
        <v>2.5719834243161004</v>
      </c>
    </row>
    <row r="36" spans="1:23" ht="15" x14ac:dyDescent="0.2">
      <c r="A36" s="46"/>
      <c r="B36" s="44"/>
      <c r="C36" s="19"/>
      <c r="D36" s="20"/>
      <c r="E36" s="40"/>
      <c r="F36" s="19"/>
      <c r="G36" s="41"/>
      <c r="H36" s="21"/>
      <c r="I36" s="19"/>
      <c r="J36" s="21"/>
      <c r="K36" s="19"/>
      <c r="L36" s="23"/>
      <c r="M36" s="26"/>
      <c r="N36" s="23"/>
      <c r="O36" s="23"/>
      <c r="P36" s="23"/>
      <c r="Q36" s="23"/>
      <c r="R36" s="23"/>
      <c r="S36" s="23"/>
      <c r="T36" s="45"/>
      <c r="U36" s="20"/>
      <c r="V36" s="45"/>
      <c r="W36" s="20"/>
    </row>
    <row r="37" spans="1:23" ht="15.75" x14ac:dyDescent="0.25">
      <c r="A37" s="46" t="s">
        <v>75</v>
      </c>
      <c r="B37" s="54">
        <f>SUM(B38:B39)</f>
        <v>756</v>
      </c>
      <c r="C37" s="48">
        <f>SUM(C38:C39)</f>
        <v>753</v>
      </c>
      <c r="D37" s="49">
        <f>SUM(C37/B37)*100</f>
        <v>99.603174603174608</v>
      </c>
      <c r="E37" s="50">
        <f>SUM(E38:E39)</f>
        <v>264109</v>
      </c>
      <c r="F37" s="48">
        <f>SUM(F38:F39)</f>
        <v>249578</v>
      </c>
      <c r="G37" s="51">
        <f>SUM(F37/E37)*100</f>
        <v>94.498104949092991</v>
      </c>
      <c r="H37" s="47">
        <f t="shared" ref="H37:T37" si="24">SUM(H38:H39)</f>
        <v>36214</v>
      </c>
      <c r="I37" s="47">
        <f t="shared" si="24"/>
        <v>21650</v>
      </c>
      <c r="J37" s="47">
        <f t="shared" si="24"/>
        <v>3336</v>
      </c>
      <c r="K37" s="47">
        <f t="shared" si="24"/>
        <v>11781</v>
      </c>
      <c r="L37" s="52">
        <f t="shared" si="24"/>
        <v>13215</v>
      </c>
      <c r="M37" s="25">
        <f t="shared" si="24"/>
        <v>3857</v>
      </c>
      <c r="N37" s="52">
        <f t="shared" si="24"/>
        <v>56624</v>
      </c>
      <c r="O37" s="52">
        <f t="shared" si="24"/>
        <v>4266</v>
      </c>
      <c r="P37" s="52">
        <f t="shared" si="24"/>
        <v>22735</v>
      </c>
      <c r="Q37" s="52">
        <f t="shared" si="24"/>
        <v>28654</v>
      </c>
      <c r="R37" s="52">
        <f t="shared" si="24"/>
        <v>16316</v>
      </c>
      <c r="S37" s="52">
        <f t="shared" si="24"/>
        <v>30930</v>
      </c>
      <c r="T37" s="53">
        <f t="shared" si="24"/>
        <v>6896</v>
      </c>
      <c r="U37" s="49">
        <f>SUM(T37/E37)*100</f>
        <v>2.6110431677829986</v>
      </c>
      <c r="V37" s="53">
        <f>SUM(V38:V39)</f>
        <v>7635</v>
      </c>
      <c r="W37" s="49">
        <f>SUM(V37/E37)*100</f>
        <v>2.8908518831240135</v>
      </c>
    </row>
    <row r="38" spans="1:23" ht="15" x14ac:dyDescent="0.2">
      <c r="A38" s="46" t="s">
        <v>76</v>
      </c>
      <c r="B38" s="44">
        <v>404</v>
      </c>
      <c r="C38" s="19">
        <v>401</v>
      </c>
      <c r="D38" s="20">
        <f t="shared" ref="D38:D39" si="25">SUM(C38/B38)*100</f>
        <v>99.257425742574256</v>
      </c>
      <c r="E38" s="40">
        <f>SUM(F38+T38+V38)</f>
        <v>142775</v>
      </c>
      <c r="F38" s="19">
        <f>SUM(H38:S38)</f>
        <v>135686</v>
      </c>
      <c r="G38" s="41">
        <f t="shared" ref="G38:G39" si="26">SUM(F38/E38)*100</f>
        <v>95.034845035895643</v>
      </c>
      <c r="H38" s="21">
        <v>20775</v>
      </c>
      <c r="I38" s="19">
        <v>5994</v>
      </c>
      <c r="J38" s="21">
        <v>1699</v>
      </c>
      <c r="K38" s="26" t="s">
        <v>84</v>
      </c>
      <c r="L38" s="23">
        <v>13215</v>
      </c>
      <c r="M38" s="26">
        <v>2772</v>
      </c>
      <c r="N38" s="23">
        <v>29059</v>
      </c>
      <c r="O38" s="23">
        <v>1706</v>
      </c>
      <c r="P38" s="23">
        <v>12624</v>
      </c>
      <c r="Q38" s="23">
        <v>23987</v>
      </c>
      <c r="R38" s="23">
        <v>3895</v>
      </c>
      <c r="S38" s="23">
        <v>19960</v>
      </c>
      <c r="T38" s="45">
        <v>3234</v>
      </c>
      <c r="U38" s="20">
        <f>SUM(T38/E38)*100</f>
        <v>2.2651024338994921</v>
      </c>
      <c r="V38" s="45">
        <v>3855</v>
      </c>
      <c r="W38" s="20">
        <f>SUM(V38/E38)*100</f>
        <v>2.7000525302048679</v>
      </c>
    </row>
    <row r="39" spans="1:23" ht="15" x14ac:dyDescent="0.2">
      <c r="A39" s="46" t="s">
        <v>79</v>
      </c>
      <c r="B39" s="44">
        <v>352</v>
      </c>
      <c r="C39" s="19">
        <v>352</v>
      </c>
      <c r="D39" s="20">
        <f t="shared" si="25"/>
        <v>100</v>
      </c>
      <c r="E39" s="40">
        <f t="shared" ref="E39" si="27">SUM(F39+T39+V39)</f>
        <v>121334</v>
      </c>
      <c r="F39" s="19">
        <f>SUM(H39:S39)</f>
        <v>113892</v>
      </c>
      <c r="G39" s="41">
        <f t="shared" si="26"/>
        <v>93.866517216938377</v>
      </c>
      <c r="H39" s="21">
        <v>15439</v>
      </c>
      <c r="I39" s="19">
        <v>15656</v>
      </c>
      <c r="J39" s="21">
        <v>1637</v>
      </c>
      <c r="K39" s="19">
        <v>11781</v>
      </c>
      <c r="L39" s="23" t="s">
        <v>84</v>
      </c>
      <c r="M39" s="26">
        <v>1085</v>
      </c>
      <c r="N39" s="23">
        <v>27565</v>
      </c>
      <c r="O39" s="23">
        <v>2560</v>
      </c>
      <c r="P39" s="23">
        <v>10111</v>
      </c>
      <c r="Q39" s="23">
        <v>4667</v>
      </c>
      <c r="R39" s="23">
        <v>12421</v>
      </c>
      <c r="S39" s="23">
        <v>10970</v>
      </c>
      <c r="T39" s="24">
        <v>3662</v>
      </c>
      <c r="U39" s="20">
        <f>SUM(T39/E39)*100</f>
        <v>3.0181152850808513</v>
      </c>
      <c r="V39" s="45">
        <v>3780</v>
      </c>
      <c r="W39" s="20">
        <f>SUM(V39/E39)*100</f>
        <v>3.1153674979807802</v>
      </c>
    </row>
    <row r="40" spans="1:23" ht="15.75" thickBot="1" x14ac:dyDescent="0.25">
      <c r="A40" s="5"/>
      <c r="B40" s="55"/>
      <c r="C40" s="5"/>
      <c r="D40" s="56"/>
      <c r="E40" s="57"/>
      <c r="F40" s="5"/>
      <c r="G40" s="58"/>
      <c r="H40" s="59"/>
      <c r="I40" s="59"/>
      <c r="J40" s="59"/>
      <c r="K40" s="59"/>
      <c r="L40" s="59"/>
      <c r="M40" s="60"/>
      <c r="N40" s="59"/>
      <c r="O40" s="59"/>
      <c r="P40" s="59"/>
      <c r="Q40" s="59"/>
      <c r="R40" s="59"/>
      <c r="S40" s="59"/>
      <c r="T40" s="60"/>
      <c r="U40" s="56"/>
      <c r="V40" s="60"/>
      <c r="W40" s="56"/>
    </row>
    <row r="41" spans="1:23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x14ac:dyDescent="0.2">
      <c r="A42" s="61" t="s">
        <v>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x14ac:dyDescent="0.2">
      <c r="A43" s="61" t="s">
        <v>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x14ac:dyDescent="0.2">
      <c r="A44" s="62" t="s">
        <v>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15">
      <c r="B45"/>
    </row>
    <row r="46" spans="1:23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15">
      <c r="B47"/>
    </row>
    <row r="48" spans="1:23" x14ac:dyDescent="0.15">
      <c r="B48"/>
    </row>
    <row r="49" spans="2:2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  <row r="54" spans="2:2" x14ac:dyDescent="0.15">
      <c r="B54"/>
    </row>
    <row r="55" spans="2:2" x14ac:dyDescent="0.15">
      <c r="B55"/>
    </row>
    <row r="56" spans="2:2" x14ac:dyDescent="0.15">
      <c r="B56"/>
    </row>
    <row r="57" spans="2:2" x14ac:dyDescent="0.15">
      <c r="B57"/>
    </row>
    <row r="58" spans="2:2" x14ac:dyDescent="0.15">
      <c r="B58"/>
    </row>
    <row r="59" spans="2:2" x14ac:dyDescent="0.15">
      <c r="B59"/>
    </row>
    <row r="60" spans="2:2" x14ac:dyDescent="0.15">
      <c r="B60"/>
    </row>
    <row r="61" spans="2:2" x14ac:dyDescent="0.15">
      <c r="B61"/>
    </row>
    <row r="62" spans="2:2" x14ac:dyDescent="0.15">
      <c r="B62"/>
    </row>
    <row r="63" spans="2:2" x14ac:dyDescent="0.15">
      <c r="B63"/>
    </row>
    <row r="64" spans="2: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</sheetData>
  <mergeCells count="24">
    <mergeCell ref="R9:R10"/>
    <mergeCell ref="S9:S10"/>
    <mergeCell ref="L9:L10"/>
    <mergeCell ref="M9:M10"/>
    <mergeCell ref="N9:N10"/>
    <mergeCell ref="O9:O10"/>
    <mergeCell ref="P9:P10"/>
    <mergeCell ref="Q9:Q10"/>
    <mergeCell ref="K9:K10"/>
    <mergeCell ref="A1:W1"/>
    <mergeCell ref="A2:W2"/>
    <mergeCell ref="A3:W3"/>
    <mergeCell ref="A4:W4"/>
    <mergeCell ref="A5:W5"/>
    <mergeCell ref="A7:A10"/>
    <mergeCell ref="B7:D8"/>
    <mergeCell ref="F7:W7"/>
    <mergeCell ref="H8:S8"/>
    <mergeCell ref="B9:B10"/>
    <mergeCell ref="C9:C10"/>
    <mergeCell ref="D9:D10"/>
    <mergeCell ref="H9:H10"/>
    <mergeCell ref="I9:I10"/>
    <mergeCell ref="J9:J10"/>
  </mergeCells>
  <printOptions horizontalCentered="1" gridLinesSet="0"/>
  <pageMargins left="0.19685039370078741" right="0.19685039370078741" top="0.31496062992125984" bottom="0.39370078740157483" header="0.35433070866141736" footer="0.39370078740157483"/>
  <pageSetup paperSize="258" scale="75" firstPageNumber="8" orientation="landscape" useFirstPageNumber="1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Diputado</vt:lpstr>
      <vt:lpstr>Uninominal</vt:lpstr>
      <vt:lpstr>Plurinominal</vt:lpstr>
      <vt:lpstr>Diputado!Títulos_a_imprimir</vt:lpstr>
      <vt:lpstr>Plurinominal!Títulos_a_imprimir</vt:lpstr>
      <vt:lpstr>Uninominal!Títulos_a_imprimir</vt:lpstr>
      <vt:lpstr>Plurinominal!Títulos_a_imprimir_IM</vt:lpstr>
      <vt:lpstr>Uninominal!Títulos_a_imprimir_IM</vt:lpstr>
      <vt:lpstr>Títulos_a_imprimir_IM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Gómez Gordón</dc:creator>
  <cp:keywords/>
  <dc:description/>
  <cp:lastModifiedBy>Gómez Gordon, Francisco</cp:lastModifiedBy>
  <cp:revision/>
  <dcterms:created xsi:type="dcterms:W3CDTF">1999-06-10T17:11:34Z</dcterms:created>
  <dcterms:modified xsi:type="dcterms:W3CDTF">2024-05-22T19:38:13Z</dcterms:modified>
  <cp:category/>
  <cp:contentStatus/>
</cp:coreProperties>
</file>