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ALCALDE" sheetId="1" r:id="rId1"/>
  </sheets>
  <definedNames>
    <definedName name="_xlnm.Print_Area">'ALCALDE'!#REF!</definedName>
    <definedName name="_xlnm.Print_Titles" localSheetId="0">'ALCALDE'!$1:$11</definedName>
    <definedName name="Títulos_a_imprimir_IM">'ALCALDE'!$4:$10</definedName>
  </definedNames>
  <calcPr fullCalcOnLoad="1"/>
</workbook>
</file>

<file path=xl/sharedStrings.xml><?xml version="1.0" encoding="utf-8"?>
<sst xmlns="http://schemas.openxmlformats.org/spreadsheetml/2006/main" count="130" uniqueCount="123">
  <si>
    <t>TRIBUNAL ELECTORAL</t>
  </si>
  <si>
    <t>DIRECCION NACIONAL DE ORGANIZACION ELECTORAL</t>
  </si>
  <si>
    <t>DEPARTAMENTO DE ESTADISTICAS ELECTORALES</t>
  </si>
  <si>
    <t>MESAS DE VOTACION</t>
  </si>
  <si>
    <t>DE VOTOS</t>
  </si>
  <si>
    <t>TOTAL</t>
  </si>
  <si>
    <t>ESCRU-</t>
  </si>
  <si>
    <t>EMITIDOS</t>
  </si>
  <si>
    <t xml:space="preserve"> (%)</t>
  </si>
  <si>
    <t>TADAS</t>
  </si>
  <si>
    <t>VALIDOS</t>
  </si>
  <si>
    <t>LIB</t>
  </si>
  <si>
    <t>PRD</t>
  </si>
  <si>
    <t xml:space="preserve">  NULOS</t>
  </si>
  <si>
    <t>BOCAS DEL TORO</t>
  </si>
  <si>
    <t xml:space="preserve">  Bocas del Toro</t>
  </si>
  <si>
    <t xml:space="preserve">  Changuinola</t>
  </si>
  <si>
    <t xml:space="preserve">  Chiriquí Grande</t>
  </si>
  <si>
    <t>COCLE</t>
  </si>
  <si>
    <t xml:space="preserve">  Aguadulce</t>
  </si>
  <si>
    <t xml:space="preserve">  Antón</t>
  </si>
  <si>
    <t xml:space="preserve">  La Pintada</t>
  </si>
  <si>
    <t xml:space="preserve">  Natá</t>
  </si>
  <si>
    <t xml:space="preserve">  Olá</t>
  </si>
  <si>
    <t xml:space="preserve">  Penonomé</t>
  </si>
  <si>
    <t>COLON</t>
  </si>
  <si>
    <t xml:space="preserve">  Colón</t>
  </si>
  <si>
    <t xml:space="preserve">  Chagres</t>
  </si>
  <si>
    <t xml:space="preserve">  Donoso</t>
  </si>
  <si>
    <t xml:space="preserve">  Portobelo</t>
  </si>
  <si>
    <t xml:space="preserve">  Santa Isabel</t>
  </si>
  <si>
    <t>CHIRIQUI</t>
  </si>
  <si>
    <t xml:space="preserve">  Alanje</t>
  </si>
  <si>
    <t xml:space="preserve">  Barú</t>
  </si>
  <si>
    <t xml:space="preserve">  Boqueron</t>
  </si>
  <si>
    <t xml:space="preserve">  Boquete</t>
  </si>
  <si>
    <t xml:space="preserve">  Bugaba</t>
  </si>
  <si>
    <t xml:space="preserve">  David</t>
  </si>
  <si>
    <t xml:space="preserve">  Dolega</t>
  </si>
  <si>
    <t xml:space="preserve">  Gualaca</t>
  </si>
  <si>
    <t xml:space="preserve">  Remedios</t>
  </si>
  <si>
    <t xml:space="preserve">  San Lorenzo</t>
  </si>
  <si>
    <t xml:space="preserve">  Tolé</t>
  </si>
  <si>
    <t xml:space="preserve">  San Félix</t>
  </si>
  <si>
    <t>DARIEN</t>
  </si>
  <si>
    <t xml:space="preserve">  Chepigana</t>
  </si>
  <si>
    <t xml:space="preserve">  Pinogana</t>
  </si>
  <si>
    <t xml:space="preserve">  Cémaco</t>
  </si>
  <si>
    <t xml:space="preserve">  Sambú</t>
  </si>
  <si>
    <t xml:space="preserve">HERRERA </t>
  </si>
  <si>
    <t xml:space="preserve">  Chitré</t>
  </si>
  <si>
    <t xml:space="preserve">  Las Minas</t>
  </si>
  <si>
    <t xml:space="preserve">  Los Pozos</t>
  </si>
  <si>
    <t xml:space="preserve">  Ocú</t>
  </si>
  <si>
    <t xml:space="preserve">  Parita</t>
  </si>
  <si>
    <t xml:space="preserve">  Pesé</t>
  </si>
  <si>
    <t xml:space="preserve">  Santa María</t>
  </si>
  <si>
    <t>LOS SANTOS</t>
  </si>
  <si>
    <t xml:space="preserve">  Guararé</t>
  </si>
  <si>
    <t xml:space="preserve">  Las Tablas</t>
  </si>
  <si>
    <t xml:space="preserve">  Los Santos</t>
  </si>
  <si>
    <t xml:space="preserve">  Macaracas</t>
  </si>
  <si>
    <t xml:space="preserve">  Pedasí</t>
  </si>
  <si>
    <t xml:space="preserve">  Pocrí</t>
  </si>
  <si>
    <t xml:space="preserve">  Tonosí</t>
  </si>
  <si>
    <t>PANAMA</t>
  </si>
  <si>
    <t xml:space="preserve">  Arraiján</t>
  </si>
  <si>
    <t xml:space="preserve">  Balboa</t>
  </si>
  <si>
    <t xml:space="preserve">  Capira</t>
  </si>
  <si>
    <t xml:space="preserve">  Chame</t>
  </si>
  <si>
    <t xml:space="preserve">  Chepo</t>
  </si>
  <si>
    <t xml:space="preserve">  Chimán</t>
  </si>
  <si>
    <t xml:space="preserve">  La Chorrera</t>
  </si>
  <si>
    <t xml:space="preserve">  Panamá</t>
  </si>
  <si>
    <t xml:space="preserve">  San Carlos</t>
  </si>
  <si>
    <t xml:space="preserve">  San Miguelito</t>
  </si>
  <si>
    <t xml:space="preserve">  Taboga</t>
  </si>
  <si>
    <t>VERAGUAS</t>
  </si>
  <si>
    <t xml:space="preserve">  Atalaya</t>
  </si>
  <si>
    <t xml:space="preserve">  Calobre</t>
  </si>
  <si>
    <t xml:space="preserve">  Cañazas</t>
  </si>
  <si>
    <t xml:space="preserve">  La Mesa</t>
  </si>
  <si>
    <t xml:space="preserve">  Las Palmas</t>
  </si>
  <si>
    <t xml:space="preserve">  Montijo</t>
  </si>
  <si>
    <t xml:space="preserve">  Río de Jesús</t>
  </si>
  <si>
    <t xml:space="preserve">  San Francisco</t>
  </si>
  <si>
    <t xml:space="preserve">  Santa Fé</t>
  </si>
  <si>
    <t xml:space="preserve">  Santiago</t>
  </si>
  <si>
    <t xml:space="preserve">  Soná</t>
  </si>
  <si>
    <t>VOTOS</t>
  </si>
  <si>
    <t>VOTOS EMITIDOS</t>
  </si>
  <si>
    <t>BLANCO</t>
  </si>
  <si>
    <t>MOLI-</t>
  </si>
  <si>
    <t>RENA</t>
  </si>
  <si>
    <t xml:space="preserve">  Kanquintú</t>
  </si>
  <si>
    <t xml:space="preserve">  Kusapín</t>
  </si>
  <si>
    <t xml:space="preserve">  Besiko</t>
  </si>
  <si>
    <t xml:space="preserve">  Mirono</t>
  </si>
  <si>
    <t xml:space="preserve">  Muna</t>
  </si>
  <si>
    <t xml:space="preserve">  Nole Duina</t>
  </si>
  <si>
    <t xml:space="preserve">  Ñurün</t>
  </si>
  <si>
    <t xml:space="preserve">  Renacimiento</t>
  </si>
  <si>
    <t>CAM</t>
  </si>
  <si>
    <t>DEM</t>
  </si>
  <si>
    <t>VOTOS EN</t>
  </si>
  <si>
    <t xml:space="preserve">  Mariato</t>
  </si>
  <si>
    <t>COMARCA EMBERÁ</t>
  </si>
  <si>
    <t>COMARCA NGÖBE BUGLÉ</t>
  </si>
  <si>
    <t>POPULAR</t>
  </si>
  <si>
    <t>FUENTE:  ACTAS DE LAS JUNTAS DISTRITALES DE ESCRUTINIO Y DEPARTAMENTO DE ESTADÍSTICAS ELECTORALES.</t>
  </si>
  <si>
    <t>PROVINCIA Y DISTRITO</t>
  </si>
  <si>
    <t>EN LA REPÚBLICA, SEGUN PROVINCIA Y DISTRITO:  ELECCIONES POPULARES PARA ALCALDES DEL 3 DE MAYO DE 2009</t>
  </si>
  <si>
    <t>PAN</t>
  </si>
  <si>
    <t>UNIÓN</t>
  </si>
  <si>
    <t>VMP</t>
  </si>
  <si>
    <t>PATRIOTICA</t>
  </si>
  <si>
    <t>VOTOS VALIDOS POR PARTIDO POLITICO Y DE LIBRE POSTULACIÓN</t>
  </si>
  <si>
    <t>CELESTE</t>
  </si>
  <si>
    <t>VERDE</t>
  </si>
  <si>
    <t>CHOCOLATE</t>
  </si>
  <si>
    <t>CUADRO No. 8  MESAS ESCRUTADAS, VOTOS EMITIDOS, VOTOS VALIDOS POR PARTIDO POLITICO Y DE LIBRE POSTULACION, VOTOS EN BLANCOS Y VOTOS NULOS</t>
  </si>
  <si>
    <t>NOTA: EXCLUYE LAS IMPUGNACIONES QUE PUEDAN HABERSE PRESENTADO O PRESENTARSE.</t>
  </si>
  <si>
    <t>FECHA: 11/05/2009</t>
  </si>
</sst>
</file>

<file path=xl/styles.xml><?xml version="1.0" encoding="utf-8"?>
<styleSheet xmlns="http://schemas.openxmlformats.org/spreadsheetml/2006/main">
  <numFmts count="6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pta&quot;\ #,##0;&quot;pta&quot;\ \-#,##0"/>
    <numFmt numFmtId="193" formatCode="&quot;pta&quot;\ #,##0;[Red]&quot;pta&quot;\ \-#,##0"/>
    <numFmt numFmtId="194" formatCode="&quot;pta&quot;\ #,##0.00;&quot;pta&quot;\ \-#,##0.00"/>
    <numFmt numFmtId="195" formatCode="&quot;pta&quot;\ #,##0.00;[Red]&quot;pta&quot;\ \-#,##0.00"/>
    <numFmt numFmtId="196" formatCode="_ &quot;pta&quot;\ * #,##0_ ;_ &quot;pta&quot;\ * \-#,##0_ ;_ &quot;pta&quot;\ * &quot;-&quot;_ ;_ @_ "/>
    <numFmt numFmtId="197" formatCode="_ &quot;pta&quot;\ * #,##0.00_ ;_ &quot;pta&quot;\ * \-#,##0.00_ ;_ &quot;pta&quot;\ * &quot;-&quot;??_ ;_ @_ "/>
    <numFmt numFmtId="198" formatCode="&quot;B/&quot;#,##0_);\(&quot;B/&quot;#,##0\)"/>
    <numFmt numFmtId="199" formatCode="&quot;B/&quot;#,##0_);[Red]\(&quot;B/&quot;#,##0\)"/>
    <numFmt numFmtId="200" formatCode="&quot;B/&quot;#,##0.00_);\(&quot;B/&quot;#,##0.00\)"/>
    <numFmt numFmtId="201" formatCode="&quot;B/&quot;#,##0.00_);[Red]\(&quot;B/&quot;#,##0.00\)"/>
    <numFmt numFmtId="202" formatCode="_(&quot;B/&quot;* #,##0_);_(&quot;B/&quot;* \(#,##0\);_(&quot;B/&quot;* &quot;-&quot;_);_(@_)"/>
    <numFmt numFmtId="203" formatCode="_(&quot;B/&quot;* #,##0.00_);_(&quot;B/&quot;* \(#,##0.00\);_(&quot;B/&quot;* &quot;-&quot;??_);_(@_)"/>
    <numFmt numFmtId="204" formatCode="#,##0\ &quot;B/.&quot;;\-#,##0\ &quot;B/.&quot;"/>
    <numFmt numFmtId="205" formatCode="#,##0\ &quot;B/.&quot;;[Red]\-#,##0\ &quot;B/.&quot;"/>
    <numFmt numFmtId="206" formatCode="#,##0.00\ &quot;B/.&quot;;\-#,##0.00\ &quot;B/.&quot;"/>
    <numFmt numFmtId="207" formatCode="#,##0.00\ &quot;B/.&quot;;[Red]\-#,##0.00\ &quot;B/.&quot;"/>
    <numFmt numFmtId="208" formatCode="_-* #,##0\ &quot;B/.&quot;_-;\-* #,##0\ &quot;B/.&quot;_-;_-* &quot;-&quot;\ &quot;B/.&quot;_-;_-@_-"/>
    <numFmt numFmtId="209" formatCode="_-* #,##0\ _B_/_._-;\-* #,##0\ _B_/_._-;_-* &quot;-&quot;\ _B_/_._-;_-@_-"/>
    <numFmt numFmtId="210" formatCode="_-* #,##0.00\ &quot;B/.&quot;_-;\-* #,##0.00\ &quot;B/.&quot;_-;_-* &quot;-&quot;??\ &quot;B/.&quot;_-;_-@_-"/>
    <numFmt numFmtId="211" formatCode="_-* #,##0.00\ _B_/_._-;\-* #,##0.00\ _B_/_._-;_-* &quot;-&quot;??\ _B_/_._-;_-@_-"/>
    <numFmt numFmtId="212" formatCode="m/d/yy"/>
    <numFmt numFmtId="213" formatCode="m/d/yy\ h:mm"/>
    <numFmt numFmtId="214" formatCode="General_)"/>
    <numFmt numFmtId="215" formatCode="#,##0.0_);\(#,##0.0\)"/>
    <numFmt numFmtId="216" formatCode="0.0"/>
    <numFmt numFmtId="217" formatCode="d/m/yy\ h:mm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Book Antiqua"/>
      <family val="1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2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214" fontId="0" fillId="0" borderId="0" xfId="0" applyAlignment="1">
      <alignment/>
    </xf>
    <xf numFmtId="214" fontId="0" fillId="0" borderId="0" xfId="0" applyFont="1" applyAlignment="1">
      <alignment/>
    </xf>
    <xf numFmtId="214" fontId="5" fillId="0" borderId="0" xfId="0" applyFont="1" applyAlignment="1">
      <alignment horizontal="centerContinuous"/>
    </xf>
    <xf numFmtId="214" fontId="6" fillId="0" borderId="0" xfId="0" applyNumberFormat="1" applyFont="1" applyAlignment="1" applyProtection="1">
      <alignment horizontal="centerContinuous"/>
      <protection locked="0"/>
    </xf>
    <xf numFmtId="214" fontId="6" fillId="0" borderId="0" xfId="0" applyFont="1" applyAlignment="1">
      <alignment horizontal="centerContinuous"/>
    </xf>
    <xf numFmtId="214" fontId="4" fillId="0" borderId="10" xfId="0" applyNumberFormat="1" applyFont="1" applyBorder="1" applyAlignment="1" applyProtection="1">
      <alignment horizontal="left"/>
      <protection locked="0"/>
    </xf>
    <xf numFmtId="214" fontId="4" fillId="0" borderId="11" xfId="0" applyNumberFormat="1" applyFont="1" applyBorder="1" applyAlignment="1" applyProtection="1">
      <alignment/>
      <protection locked="0"/>
    </xf>
    <xf numFmtId="215" fontId="4" fillId="0" borderId="10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215" fontId="4" fillId="0" borderId="13" xfId="0" applyNumberFormat="1" applyFont="1" applyBorder="1" applyAlignment="1" applyProtection="1">
      <alignment/>
      <protection locked="0"/>
    </xf>
    <xf numFmtId="214" fontId="0" fillId="0" borderId="14" xfId="0" applyNumberFormat="1" applyFont="1" applyBorder="1" applyAlignment="1" applyProtection="1">
      <alignment horizontal="left"/>
      <protection/>
    </xf>
    <xf numFmtId="214" fontId="0" fillId="0" borderId="14" xfId="0" applyNumberFormat="1" applyFont="1" applyBorder="1" applyAlignment="1" applyProtection="1">
      <alignment horizontal="left"/>
      <protection locked="0"/>
    </xf>
    <xf numFmtId="214" fontId="0" fillId="0" borderId="14" xfId="0" applyFont="1" applyBorder="1" applyAlignment="1">
      <alignment/>
    </xf>
    <xf numFmtId="214" fontId="0" fillId="0" borderId="14" xfId="0" applyNumberFormat="1" applyFont="1" applyBorder="1" applyAlignment="1" applyProtection="1">
      <alignment horizontal="center"/>
      <protection/>
    </xf>
    <xf numFmtId="214" fontId="7" fillId="0" borderId="0" xfId="0" applyFont="1" applyAlignment="1">
      <alignment horizontal="centerContinuous"/>
    </xf>
    <xf numFmtId="214" fontId="8" fillId="0" borderId="15" xfId="0" applyFont="1" applyBorder="1" applyAlignment="1">
      <alignment/>
    </xf>
    <xf numFmtId="214" fontId="8" fillId="0" borderId="0" xfId="0" applyFont="1" applyAlignment="1">
      <alignment/>
    </xf>
    <xf numFmtId="214" fontId="8" fillId="0" borderId="16" xfId="0" applyFont="1" applyBorder="1" applyAlignment="1">
      <alignment/>
    </xf>
    <xf numFmtId="214" fontId="8" fillId="0" borderId="17" xfId="0" applyFont="1" applyBorder="1" applyAlignment="1">
      <alignment/>
    </xf>
    <xf numFmtId="214" fontId="8" fillId="0" borderId="15" xfId="0" applyNumberFormat="1" applyFont="1" applyBorder="1" applyAlignment="1" applyProtection="1">
      <alignment/>
      <protection locked="0"/>
    </xf>
    <xf numFmtId="215" fontId="8" fillId="0" borderId="0" xfId="0" applyNumberFormat="1" applyFont="1" applyAlignment="1" applyProtection="1">
      <alignment/>
      <protection locked="0"/>
    </xf>
    <xf numFmtId="214" fontId="8" fillId="0" borderId="0" xfId="0" applyNumberFormat="1" applyFont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216" fontId="7" fillId="0" borderId="0" xfId="0" applyNumberFormat="1" applyFont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216" fontId="7" fillId="0" borderId="16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216" fontId="8" fillId="0" borderId="0" xfId="0" applyNumberFormat="1" applyFont="1" applyAlignment="1" applyProtection="1">
      <alignment/>
      <protection locked="0"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216" fontId="8" fillId="0" borderId="16" xfId="0" applyNumberFormat="1" applyFont="1" applyBorder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216" fontId="8" fillId="0" borderId="0" xfId="0" applyNumberFormat="1" applyFont="1" applyAlignment="1">
      <alignment/>
    </xf>
    <xf numFmtId="216" fontId="8" fillId="0" borderId="16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214" fontId="9" fillId="0" borderId="0" xfId="0" applyNumberFormat="1" applyFont="1" applyAlignment="1" applyProtection="1">
      <alignment horizontal="center"/>
      <protection/>
    </xf>
    <xf numFmtId="214" fontId="9" fillId="0" borderId="0" xfId="0" applyFont="1" applyAlignment="1">
      <alignment/>
    </xf>
    <xf numFmtId="214" fontId="9" fillId="0" borderId="0" xfId="0" applyNumberFormat="1" applyFont="1" applyAlignment="1" applyProtection="1">
      <alignment horizontal="left"/>
      <protection locked="0"/>
    </xf>
    <xf numFmtId="214" fontId="8" fillId="0" borderId="0" xfId="0" applyNumberFormat="1" applyFont="1" applyAlignment="1" applyProtection="1">
      <alignment horizontal="centerContinuous"/>
      <protection locked="0"/>
    </xf>
    <xf numFmtId="214" fontId="10" fillId="0" borderId="0" xfId="0" applyNumberFormat="1" applyFont="1" applyAlignment="1" applyProtection="1">
      <alignment horizontal="center"/>
      <protection locked="0"/>
    </xf>
    <xf numFmtId="214" fontId="10" fillId="0" borderId="15" xfId="0" applyNumberFormat="1" applyFont="1" applyBorder="1" applyAlignment="1" applyProtection="1">
      <alignment horizontal="center"/>
      <protection locked="0"/>
    </xf>
    <xf numFmtId="214" fontId="10" fillId="0" borderId="0" xfId="0" applyNumberFormat="1" applyFont="1" applyAlignment="1" applyProtection="1">
      <alignment horizontal="center"/>
      <protection/>
    </xf>
    <xf numFmtId="214" fontId="10" fillId="0" borderId="15" xfId="0" applyNumberFormat="1" applyFont="1" applyBorder="1" applyAlignment="1" applyProtection="1">
      <alignment horizontal="center"/>
      <protection/>
    </xf>
    <xf numFmtId="214" fontId="10" fillId="0" borderId="16" xfId="0" applyFont="1" applyBorder="1" applyAlignment="1">
      <alignment/>
    </xf>
    <xf numFmtId="214" fontId="10" fillId="0" borderId="0" xfId="0" applyNumberFormat="1" applyFont="1" applyAlignment="1" applyProtection="1">
      <alignment horizontal="left"/>
      <protection/>
    </xf>
    <xf numFmtId="214" fontId="10" fillId="0" borderId="18" xfId="0" applyFont="1" applyBorder="1" applyAlignment="1">
      <alignment/>
    </xf>
    <xf numFmtId="214" fontId="10" fillId="0" borderId="0" xfId="0" applyNumberFormat="1" applyFont="1" applyAlignment="1" applyProtection="1">
      <alignment horizontal="left"/>
      <protection locked="0"/>
    </xf>
    <xf numFmtId="214" fontId="10" fillId="0" borderId="0" xfId="0" applyFont="1" applyAlignment="1">
      <alignment/>
    </xf>
    <xf numFmtId="214" fontId="10" fillId="0" borderId="17" xfId="0" applyNumberFormat="1" applyFont="1" applyBorder="1" applyAlignment="1" applyProtection="1">
      <alignment horizontal="center"/>
      <protection/>
    </xf>
    <xf numFmtId="214" fontId="10" fillId="0" borderId="16" xfId="0" applyNumberFormat="1" applyFont="1" applyBorder="1" applyAlignment="1" applyProtection="1">
      <alignment horizontal="left"/>
      <protection locked="0"/>
    </xf>
    <xf numFmtId="214" fontId="10" fillId="0" borderId="16" xfId="0" applyNumberFormat="1" applyFont="1" applyBorder="1" applyAlignment="1" applyProtection="1">
      <alignment horizontal="center"/>
      <protection locked="0"/>
    </xf>
    <xf numFmtId="214" fontId="10" fillId="0" borderId="11" xfId="0" applyNumberFormat="1" applyFont="1" applyBorder="1" applyAlignment="1" applyProtection="1">
      <alignment horizontal="center"/>
      <protection/>
    </xf>
    <xf numFmtId="214" fontId="10" fillId="0" borderId="12" xfId="0" applyNumberFormat="1" applyFont="1" applyBorder="1" applyAlignment="1" applyProtection="1">
      <alignment horizontal="left"/>
      <protection/>
    </xf>
    <xf numFmtId="214" fontId="10" fillId="0" borderId="13" xfId="0" applyFont="1" applyBorder="1" applyAlignment="1">
      <alignment/>
    </xf>
    <xf numFmtId="214" fontId="10" fillId="0" borderId="10" xfId="0" applyNumberFormat="1" applyFont="1" applyBorder="1" applyAlignment="1" applyProtection="1">
      <alignment horizontal="center"/>
      <protection/>
    </xf>
    <xf numFmtId="214" fontId="10" fillId="0" borderId="10" xfId="0" applyFont="1" applyBorder="1" applyAlignment="1">
      <alignment/>
    </xf>
    <xf numFmtId="3" fontId="11" fillId="0" borderId="17" xfId="0" applyNumberFormat="1" applyFont="1" applyBorder="1" applyAlignment="1" applyProtection="1">
      <alignment/>
      <protection/>
    </xf>
    <xf numFmtId="216" fontId="11" fillId="0" borderId="0" xfId="0" applyNumberFormat="1" applyFont="1" applyAlignment="1" applyProtection="1">
      <alignment/>
      <protection locked="0"/>
    </xf>
    <xf numFmtId="216" fontId="11" fillId="0" borderId="16" xfId="0" applyNumberFormat="1" applyFont="1" applyBorder="1" applyAlignment="1" applyProtection="1">
      <alignment/>
      <protection locked="0"/>
    </xf>
    <xf numFmtId="214" fontId="12" fillId="0" borderId="0" xfId="0" applyNumberFormat="1" applyFont="1" applyAlignment="1" applyProtection="1">
      <alignment horizontal="left"/>
      <protection locked="0"/>
    </xf>
    <xf numFmtId="214" fontId="4" fillId="0" borderId="0" xfId="0" applyNumberFormat="1" applyFont="1" applyBorder="1" applyAlignment="1" applyProtection="1">
      <alignment horizontal="left"/>
      <protection locked="0"/>
    </xf>
    <xf numFmtId="214" fontId="4" fillId="0" borderId="0" xfId="0" applyNumberFormat="1" applyFont="1" applyBorder="1" applyAlignment="1" applyProtection="1">
      <alignment/>
      <protection locked="0"/>
    </xf>
    <xf numFmtId="215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214" fontId="10" fillId="0" borderId="19" xfId="0" applyNumberFormat="1" applyFont="1" applyBorder="1" applyAlignment="1" applyProtection="1">
      <alignment horizontal="center"/>
      <protection/>
    </xf>
    <xf numFmtId="214" fontId="10" fillId="0" borderId="12" xfId="0" applyNumberFormat="1" applyFont="1" applyBorder="1" applyAlignment="1" applyProtection="1">
      <alignment horizontal="center"/>
      <protection/>
    </xf>
    <xf numFmtId="214" fontId="10" fillId="0" borderId="10" xfId="0" applyNumberFormat="1" applyFont="1" applyBorder="1" applyAlignment="1" applyProtection="1">
      <alignment horizontal="center"/>
      <protection locked="0"/>
    </xf>
    <xf numFmtId="214" fontId="9" fillId="0" borderId="0" xfId="0" applyNumberFormat="1" applyFont="1" applyAlignment="1" applyProtection="1">
      <alignment horizontal="left" indent="1"/>
      <protection locked="0"/>
    </xf>
    <xf numFmtId="214" fontId="10" fillId="0" borderId="19" xfId="0" applyNumberFormat="1" applyFont="1" applyBorder="1" applyAlignment="1" applyProtection="1">
      <alignment horizontal="center" vertical="center" wrapText="1"/>
      <protection locked="0"/>
    </xf>
    <xf numFmtId="214" fontId="0" fillId="0" borderId="12" xfId="0" applyBorder="1" applyAlignment="1">
      <alignment horizontal="center" vertical="center" wrapText="1"/>
    </xf>
    <xf numFmtId="214" fontId="10" fillId="0" borderId="20" xfId="0" applyNumberFormat="1" applyFont="1" applyBorder="1" applyAlignment="1" applyProtection="1">
      <alignment horizontal="center" vertical="center"/>
      <protection/>
    </xf>
    <xf numFmtId="214" fontId="0" fillId="0" borderId="21" xfId="0" applyFont="1" applyBorder="1" applyAlignment="1">
      <alignment vertical="center"/>
    </xf>
    <xf numFmtId="214" fontId="0" fillId="0" borderId="22" xfId="0" applyFont="1" applyBorder="1" applyAlignment="1">
      <alignment vertical="center"/>
    </xf>
    <xf numFmtId="214" fontId="0" fillId="0" borderId="11" xfId="0" applyFont="1" applyBorder="1" applyAlignment="1">
      <alignment vertical="center"/>
    </xf>
    <xf numFmtId="214" fontId="0" fillId="0" borderId="10" xfId="0" applyFont="1" applyBorder="1" applyAlignment="1">
      <alignment vertical="center"/>
    </xf>
    <xf numFmtId="214" fontId="0" fillId="0" borderId="13" xfId="0" applyFont="1" applyBorder="1" applyAlignment="1">
      <alignment vertical="center"/>
    </xf>
    <xf numFmtId="214" fontId="10" fillId="0" borderId="23" xfId="0" applyNumberFormat="1" applyFont="1" applyBorder="1" applyAlignment="1" applyProtection="1">
      <alignment horizontal="center"/>
      <protection/>
    </xf>
    <xf numFmtId="214" fontId="10" fillId="0" borderId="24" xfId="0" applyNumberFormat="1" applyFont="1" applyBorder="1" applyAlignment="1" applyProtection="1">
      <alignment horizontal="center"/>
      <protection/>
    </xf>
    <xf numFmtId="214" fontId="10" fillId="0" borderId="25" xfId="0" applyNumberFormat="1" applyFont="1" applyBorder="1" applyAlignment="1" applyProtection="1">
      <alignment horizontal="center"/>
      <protection locked="0"/>
    </xf>
    <xf numFmtId="214" fontId="10" fillId="0" borderId="26" xfId="0" applyNumberFormat="1" applyFont="1" applyBorder="1" applyAlignment="1" applyProtection="1">
      <alignment horizontal="center"/>
      <protection locked="0"/>
    </xf>
    <xf numFmtId="214" fontId="10" fillId="0" borderId="27" xfId="0" applyNumberFormat="1" applyFont="1" applyBorder="1" applyAlignment="1" applyProtection="1">
      <alignment horizontal="center"/>
      <protection locked="0"/>
    </xf>
    <xf numFmtId="214" fontId="10" fillId="0" borderId="22" xfId="0" applyNumberFormat="1" applyFont="1" applyBorder="1" applyAlignment="1" applyProtection="1">
      <alignment horizontal="center" vertical="center"/>
      <protection locked="0"/>
    </xf>
    <xf numFmtId="214" fontId="10" fillId="0" borderId="16" xfId="0" applyNumberFormat="1" applyFont="1" applyBorder="1" applyAlignment="1" applyProtection="1">
      <alignment horizontal="center" vertical="center"/>
      <protection locked="0"/>
    </xf>
    <xf numFmtId="214" fontId="10" fillId="0" borderId="13" xfId="0" applyNumberFormat="1" applyFont="1" applyBorder="1" applyAlignment="1" applyProtection="1">
      <alignment horizontal="center" vertical="center"/>
      <protection locked="0"/>
    </xf>
    <xf numFmtId="214" fontId="10" fillId="0" borderId="19" xfId="0" applyNumberFormat="1" applyFont="1" applyBorder="1" applyAlignment="1" applyProtection="1">
      <alignment horizontal="center" vertical="center"/>
      <protection locked="0"/>
    </xf>
    <xf numFmtId="214" fontId="10" fillId="0" borderId="12" xfId="0" applyNumberFormat="1" applyFont="1" applyBorder="1" applyAlignment="1" applyProtection="1">
      <alignment horizontal="center" vertical="center"/>
      <protection locked="0"/>
    </xf>
    <xf numFmtId="214" fontId="10" fillId="0" borderId="12" xfId="0" applyFont="1" applyBorder="1" applyAlignment="1">
      <alignment vertical="center"/>
    </xf>
    <xf numFmtId="214" fontId="10" fillId="0" borderId="19" xfId="0" applyNumberFormat="1" applyFont="1" applyBorder="1" applyAlignment="1" applyProtection="1">
      <alignment horizontal="center" vertical="center"/>
      <protection/>
    </xf>
    <xf numFmtId="214" fontId="0" fillId="0" borderId="12" xfId="0" applyFont="1" applyBorder="1" applyAlignment="1">
      <alignment vertical="center"/>
    </xf>
    <xf numFmtId="214" fontId="10" fillId="0" borderId="18" xfId="0" applyNumberFormat="1" applyFont="1" applyBorder="1" applyAlignment="1" applyProtection="1">
      <alignment horizontal="center" vertical="center"/>
      <protection locked="0"/>
    </xf>
    <xf numFmtId="214" fontId="10" fillId="0" borderId="12" xfId="0" applyNumberFormat="1" applyFont="1" applyBorder="1" applyAlignment="1" applyProtection="1">
      <alignment horizontal="center" vertical="center"/>
      <protection/>
    </xf>
    <xf numFmtId="214" fontId="3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5"/>
  <sheetViews>
    <sheetView showGridLines="0" tabSelected="1" zoomScalePageLayoutView="0" workbookViewId="0" topLeftCell="A1">
      <selection activeCell="A11" sqref="A11"/>
    </sheetView>
  </sheetViews>
  <sheetFormatPr defaultColWidth="10.625" defaultRowHeight="12.75"/>
  <cols>
    <col min="1" max="1" width="30.00390625" style="0" customWidth="1"/>
    <col min="2" max="3" width="7.625" style="0" customWidth="1"/>
    <col min="4" max="4" width="6.625" style="0" customWidth="1"/>
    <col min="5" max="6" width="11.625" style="0" customWidth="1"/>
    <col min="7" max="7" width="6.625" style="0" customWidth="1"/>
    <col min="8" max="13" width="9.625" style="0" customWidth="1"/>
    <col min="14" max="14" width="11.625" style="0" customWidth="1"/>
    <col min="15" max="17" width="9.625" style="0" customWidth="1"/>
    <col min="18" max="18" width="12.50390625" style="0" customWidth="1"/>
    <col min="19" max="19" width="9.625" style="0" customWidth="1"/>
    <col min="20" max="20" width="6.625" style="0" customWidth="1"/>
    <col min="21" max="21" width="9.625" style="0" customWidth="1"/>
    <col min="22" max="22" width="6.625" style="0" customWidth="1"/>
  </cols>
  <sheetData>
    <row r="1" spans="1:22" ht="15.75">
      <c r="A1" s="1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1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1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48" t="s">
        <v>120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48" t="s">
        <v>111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4"/>
    </row>
    <row r="6" spans="1:22" ht="12.75" thickBot="1">
      <c r="A6" s="11"/>
      <c r="B6" s="11"/>
      <c r="C6" s="11"/>
      <c r="D6" s="12"/>
      <c r="E6" s="11"/>
      <c r="F6" s="11"/>
      <c r="G6" s="12"/>
      <c r="H6" s="11"/>
      <c r="I6" s="11"/>
      <c r="J6" s="12"/>
      <c r="K6" s="11"/>
      <c r="L6" s="11"/>
      <c r="M6" s="11"/>
      <c r="N6" s="11"/>
      <c r="O6" s="12"/>
      <c r="P6" s="13"/>
      <c r="Q6" s="13"/>
      <c r="R6" s="13"/>
      <c r="S6" s="13"/>
      <c r="T6" s="13"/>
      <c r="U6" s="14"/>
      <c r="V6" s="13"/>
    </row>
    <row r="7" spans="1:22" ht="12.75">
      <c r="A7" s="91" t="s">
        <v>110</v>
      </c>
      <c r="B7" s="80" t="s">
        <v>3</v>
      </c>
      <c r="C7" s="81"/>
      <c r="D7" s="82"/>
      <c r="E7" s="50" t="s">
        <v>5</v>
      </c>
      <c r="F7" s="86" t="s">
        <v>90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ht="12.75">
      <c r="A8" s="92"/>
      <c r="B8" s="83"/>
      <c r="C8" s="84"/>
      <c r="D8" s="85"/>
      <c r="E8" s="52" t="s">
        <v>4</v>
      </c>
      <c r="F8" s="49" t="s">
        <v>5</v>
      </c>
      <c r="G8" s="53"/>
      <c r="H8" s="88" t="s">
        <v>116</v>
      </c>
      <c r="I8" s="89"/>
      <c r="J8" s="89"/>
      <c r="K8" s="89"/>
      <c r="L8" s="89"/>
      <c r="M8" s="89"/>
      <c r="N8" s="89"/>
      <c r="O8" s="89"/>
      <c r="P8" s="89"/>
      <c r="Q8" s="89"/>
      <c r="R8" s="90"/>
      <c r="S8" s="54"/>
      <c r="T8" s="55"/>
      <c r="U8" s="56"/>
      <c r="V8" s="57"/>
    </row>
    <row r="9" spans="1:22" ht="12.75" customHeight="1">
      <c r="A9" s="92"/>
      <c r="B9" s="97" t="s">
        <v>5</v>
      </c>
      <c r="C9" s="58" t="s">
        <v>6</v>
      </c>
      <c r="D9" s="99" t="s">
        <v>8</v>
      </c>
      <c r="E9" s="52" t="s">
        <v>7</v>
      </c>
      <c r="F9" s="51" t="s">
        <v>4</v>
      </c>
      <c r="G9" s="59" t="s">
        <v>8</v>
      </c>
      <c r="H9" s="97" t="s">
        <v>12</v>
      </c>
      <c r="I9" s="94" t="s">
        <v>108</v>
      </c>
      <c r="J9" s="52" t="s">
        <v>92</v>
      </c>
      <c r="K9" s="94" t="s">
        <v>112</v>
      </c>
      <c r="L9" s="49" t="s">
        <v>102</v>
      </c>
      <c r="M9" s="97" t="s">
        <v>11</v>
      </c>
      <c r="N9" s="74" t="s">
        <v>113</v>
      </c>
      <c r="O9" s="94" t="s">
        <v>114</v>
      </c>
      <c r="P9" s="94" t="s">
        <v>117</v>
      </c>
      <c r="Q9" s="78" t="s">
        <v>118</v>
      </c>
      <c r="R9" s="78" t="s">
        <v>119</v>
      </c>
      <c r="S9" s="51" t="s">
        <v>104</v>
      </c>
      <c r="T9" s="60" t="s">
        <v>8</v>
      </c>
      <c r="U9" s="51" t="s">
        <v>89</v>
      </c>
      <c r="V9" s="49" t="s">
        <v>8</v>
      </c>
    </row>
    <row r="10" spans="1:22" ht="12.75">
      <c r="A10" s="93"/>
      <c r="B10" s="98"/>
      <c r="C10" s="61" t="s">
        <v>9</v>
      </c>
      <c r="D10" s="85"/>
      <c r="E10" s="62"/>
      <c r="F10" s="61" t="s">
        <v>10</v>
      </c>
      <c r="G10" s="63"/>
      <c r="H10" s="96"/>
      <c r="I10" s="96"/>
      <c r="J10" s="75" t="s">
        <v>93</v>
      </c>
      <c r="K10" s="96"/>
      <c r="L10" s="76" t="s">
        <v>103</v>
      </c>
      <c r="M10" s="100"/>
      <c r="N10" s="75" t="s">
        <v>115</v>
      </c>
      <c r="O10" s="95"/>
      <c r="P10" s="95"/>
      <c r="Q10" s="79"/>
      <c r="R10" s="79"/>
      <c r="S10" s="64" t="s">
        <v>91</v>
      </c>
      <c r="T10" s="63"/>
      <c r="U10" s="61" t="s">
        <v>13</v>
      </c>
      <c r="V10" s="65"/>
    </row>
    <row r="11" spans="1:22" ht="15.75">
      <c r="A11" s="17"/>
      <c r="B11" s="19"/>
      <c r="C11" s="19"/>
      <c r="D11" s="21"/>
      <c r="E11" s="20"/>
      <c r="F11" s="22"/>
      <c r="G11" s="18"/>
      <c r="H11" s="22"/>
      <c r="I11" s="20"/>
      <c r="J11" s="20"/>
      <c r="K11" s="16"/>
      <c r="L11" s="16"/>
      <c r="M11" s="16"/>
      <c r="N11" s="16"/>
      <c r="O11" s="20"/>
      <c r="P11" s="16"/>
      <c r="Q11" s="16"/>
      <c r="R11" s="16"/>
      <c r="S11" s="17"/>
      <c r="T11" s="18"/>
      <c r="U11" s="17"/>
      <c r="V11" s="17"/>
    </row>
    <row r="12" spans="1:22" ht="15.75">
      <c r="A12" s="45" t="s">
        <v>5</v>
      </c>
      <c r="B12" s="66">
        <f>SUM(B14+B19+B27+B34+B49+B53+B62+B71+B84+B98+B102)</f>
        <v>5533</v>
      </c>
      <c r="C12" s="66">
        <f>SUM(C14+C19+C27+C34+C49+C53+C62+C71+C84+C98+C102)</f>
        <v>5414</v>
      </c>
      <c r="D12" s="67">
        <f>SUM(C12/B12)*100</f>
        <v>97.84926802819447</v>
      </c>
      <c r="E12" s="66">
        <f>SUM(E14+E19+E27+E34+E49+E53+E62+E71+E84+E98+E102)</f>
        <v>1589545</v>
      </c>
      <c r="F12" s="66">
        <f>SUM(F14+F19+F27+F34+F49+F53+F62+F71+F84+F98+F102)</f>
        <v>1487429</v>
      </c>
      <c r="G12" s="68">
        <f>SUM(F12/E12)*100</f>
        <v>93.5757716830917</v>
      </c>
      <c r="H12" s="66">
        <f aca="true" t="shared" si="0" ref="H12:S12">SUM(H14+H19+H27+H34+H49+H53+H62+H71+H84+H98+H102)</f>
        <v>520088</v>
      </c>
      <c r="I12" s="66">
        <f t="shared" si="0"/>
        <v>56475</v>
      </c>
      <c r="J12" s="66">
        <f t="shared" si="0"/>
        <v>99504</v>
      </c>
      <c r="K12" s="66">
        <f t="shared" si="0"/>
        <v>320044</v>
      </c>
      <c r="L12" s="66">
        <f t="shared" si="0"/>
        <v>287060</v>
      </c>
      <c r="M12" s="66">
        <f>SUM(M14+M19+M27+M34+M49+M53+M62+M71+M84+M98+M102)</f>
        <v>40173</v>
      </c>
      <c r="N12" s="66">
        <f t="shared" si="0"/>
        <v>91998</v>
      </c>
      <c r="O12" s="66">
        <f t="shared" si="0"/>
        <v>13968</v>
      </c>
      <c r="P12" s="66">
        <f t="shared" si="0"/>
        <v>58117</v>
      </c>
      <c r="Q12" s="66">
        <f>SUM(Q14+Q19+Q27+Q34+Q49+Q53+Q62+Q71+Q84+Q98+Q102)</f>
        <v>2</v>
      </c>
      <c r="R12" s="66">
        <f t="shared" si="0"/>
        <v>0</v>
      </c>
      <c r="S12" s="66">
        <f t="shared" si="0"/>
        <v>69140</v>
      </c>
      <c r="T12" s="68">
        <f>SUM(S12/E12)*100</f>
        <v>4.349672390526848</v>
      </c>
      <c r="U12" s="66">
        <f>SUM(U14+U19+U27+U34+U49+U53+U62+U71+U84+U98+U102)</f>
        <v>32976</v>
      </c>
      <c r="V12" s="67">
        <f>SUM(U12/E12)*100</f>
        <v>2.0745559263814486</v>
      </c>
    </row>
    <row r="13" spans="1:22" ht="15.75">
      <c r="A13" s="46"/>
      <c r="B13" s="28"/>
      <c r="C13" s="28"/>
      <c r="D13" s="29"/>
      <c r="E13" s="30"/>
      <c r="F13" s="31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3"/>
      <c r="T13" s="32"/>
      <c r="U13" s="33"/>
      <c r="V13" s="35"/>
    </row>
    <row r="14" spans="1:22" ht="15.75">
      <c r="A14" s="47" t="s">
        <v>14</v>
      </c>
      <c r="B14" s="23">
        <f>SUM(B15:B17)</f>
        <v>172</v>
      </c>
      <c r="C14" s="23">
        <f>SUM(C15:C17)</f>
        <v>172</v>
      </c>
      <c r="D14" s="24">
        <f>SUM(C14/B14)*100</f>
        <v>100</v>
      </c>
      <c r="E14" s="23">
        <f>SUM(E15:E17)</f>
        <v>46007</v>
      </c>
      <c r="F14" s="23">
        <f>SUM(F15:F17)</f>
        <v>43062</v>
      </c>
      <c r="G14" s="27">
        <f>SUM(F14/E14)*100</f>
        <v>93.59880018258092</v>
      </c>
      <c r="H14" s="23">
        <f aca="true" t="shared" si="1" ref="H14:S14">SUM(H15:H17)</f>
        <v>12538</v>
      </c>
      <c r="I14" s="23">
        <f t="shared" si="1"/>
        <v>2741</v>
      </c>
      <c r="J14" s="23">
        <f t="shared" si="1"/>
        <v>960</v>
      </c>
      <c r="K14" s="23">
        <f t="shared" si="1"/>
        <v>8106</v>
      </c>
      <c r="L14" s="23">
        <f t="shared" si="1"/>
        <v>12819</v>
      </c>
      <c r="M14" s="23">
        <f>SUM(M15:M17)</f>
        <v>2527</v>
      </c>
      <c r="N14" s="23">
        <f t="shared" si="1"/>
        <v>1317</v>
      </c>
      <c r="O14" s="23">
        <f t="shared" si="1"/>
        <v>123</v>
      </c>
      <c r="P14" s="23">
        <f t="shared" si="1"/>
        <v>1931</v>
      </c>
      <c r="Q14" s="23">
        <f>SUM(Q15:Q17)</f>
        <v>0</v>
      </c>
      <c r="R14" s="23">
        <f t="shared" si="1"/>
        <v>0</v>
      </c>
      <c r="S14" s="23">
        <f t="shared" si="1"/>
        <v>1806</v>
      </c>
      <c r="T14" s="27">
        <f>SUM(S14/E14)*100</f>
        <v>3.925489599408786</v>
      </c>
      <c r="U14" s="23">
        <f>SUM(U15:U17)</f>
        <v>1139</v>
      </c>
      <c r="V14" s="24">
        <f>SUM(U14/E14)*100</f>
        <v>2.475710218010303</v>
      </c>
    </row>
    <row r="15" spans="1:22" ht="15.75">
      <c r="A15" s="77" t="s">
        <v>15</v>
      </c>
      <c r="B15" s="28">
        <v>26</v>
      </c>
      <c r="C15" s="28">
        <v>26</v>
      </c>
      <c r="D15" s="29">
        <f>SUM(C15/B15)*100</f>
        <v>100</v>
      </c>
      <c r="E15" s="34">
        <f>SUM(F15+U15+S15)</f>
        <v>5924</v>
      </c>
      <c r="F15" s="33">
        <f>SUM(H15:R15)</f>
        <v>5563</v>
      </c>
      <c r="G15" s="36">
        <f>SUM(F15/E15)*100</f>
        <v>93.9061444969615</v>
      </c>
      <c r="H15" s="39">
        <v>1836</v>
      </c>
      <c r="I15" s="38">
        <v>600</v>
      </c>
      <c r="J15" s="38">
        <v>192</v>
      </c>
      <c r="K15" s="38">
        <v>285</v>
      </c>
      <c r="L15" s="38">
        <v>1928</v>
      </c>
      <c r="M15" s="38">
        <v>148</v>
      </c>
      <c r="N15" s="38">
        <v>574</v>
      </c>
      <c r="O15" s="38">
        <v>0</v>
      </c>
      <c r="P15" s="38">
        <v>0</v>
      </c>
      <c r="Q15" s="38">
        <v>0</v>
      </c>
      <c r="R15" s="38">
        <v>0</v>
      </c>
      <c r="S15" s="33">
        <v>226</v>
      </c>
      <c r="T15" s="36">
        <f>SUM(S15/E15)*100</f>
        <v>3.8149898717083053</v>
      </c>
      <c r="U15" s="33">
        <v>135</v>
      </c>
      <c r="V15" s="29">
        <f>SUM(U15/E15)*100</f>
        <v>2.2788656313301825</v>
      </c>
    </row>
    <row r="16" spans="1:22" ht="15.75">
      <c r="A16" s="77" t="s">
        <v>16</v>
      </c>
      <c r="B16" s="28">
        <v>129</v>
      </c>
      <c r="C16" s="28">
        <v>129</v>
      </c>
      <c r="D16" s="29">
        <f>SUM(C16/B16)*100</f>
        <v>100</v>
      </c>
      <c r="E16" s="34">
        <f>SUM(F16+U16+S16)</f>
        <v>34971</v>
      </c>
      <c r="F16" s="33">
        <f>SUM(H16:R16)</f>
        <v>32632</v>
      </c>
      <c r="G16" s="36">
        <f>SUM(F16/E16)*100</f>
        <v>93.31160104086243</v>
      </c>
      <c r="H16" s="39">
        <v>9172</v>
      </c>
      <c r="I16" s="38">
        <v>1991</v>
      </c>
      <c r="J16" s="38">
        <v>624</v>
      </c>
      <c r="K16" s="38">
        <v>6502</v>
      </c>
      <c r="L16" s="38">
        <v>9557</v>
      </c>
      <c r="M16" s="38">
        <v>2330</v>
      </c>
      <c r="N16" s="38">
        <v>402</v>
      </c>
      <c r="O16" s="38">
        <v>123</v>
      </c>
      <c r="P16" s="38">
        <v>1931</v>
      </c>
      <c r="Q16" s="38">
        <v>0</v>
      </c>
      <c r="R16" s="38">
        <v>0</v>
      </c>
      <c r="S16" s="33">
        <v>1454</v>
      </c>
      <c r="T16" s="36">
        <f>SUM(S16/E16)*100</f>
        <v>4.157730691144091</v>
      </c>
      <c r="U16" s="33">
        <v>885</v>
      </c>
      <c r="V16" s="29">
        <f>SUM(U16/E16)*100</f>
        <v>2.53066826799348</v>
      </c>
    </row>
    <row r="17" spans="1:22" ht="15.75">
      <c r="A17" s="77" t="s">
        <v>17</v>
      </c>
      <c r="B17" s="28">
        <v>17</v>
      </c>
      <c r="C17" s="28">
        <v>17</v>
      </c>
      <c r="D17" s="29">
        <f>SUM(C17/B17)*100</f>
        <v>100</v>
      </c>
      <c r="E17" s="34">
        <f>SUM(F17+U17+S17)</f>
        <v>5112</v>
      </c>
      <c r="F17" s="33">
        <f>SUM(H17:R17)</f>
        <v>4867</v>
      </c>
      <c r="G17" s="36">
        <f>SUM(F17/E17)*100</f>
        <v>95.2073552425665</v>
      </c>
      <c r="H17" s="39">
        <v>1530</v>
      </c>
      <c r="I17" s="38">
        <v>150</v>
      </c>
      <c r="J17" s="38">
        <v>144</v>
      </c>
      <c r="K17" s="38">
        <v>1319</v>
      </c>
      <c r="L17" s="38">
        <v>1334</v>
      </c>
      <c r="M17" s="38">
        <v>49</v>
      </c>
      <c r="N17" s="38">
        <v>341</v>
      </c>
      <c r="O17" s="38">
        <v>0</v>
      </c>
      <c r="P17" s="38">
        <v>0</v>
      </c>
      <c r="Q17" s="38">
        <v>0</v>
      </c>
      <c r="R17" s="38">
        <v>0</v>
      </c>
      <c r="S17" s="33">
        <v>126</v>
      </c>
      <c r="T17" s="36">
        <f>SUM(S17/E17)*100</f>
        <v>2.464788732394366</v>
      </c>
      <c r="U17" s="33">
        <v>119</v>
      </c>
      <c r="V17" s="29">
        <f>SUM(U17/E17)*100</f>
        <v>2.3278560250391234</v>
      </c>
    </row>
    <row r="18" spans="1:22" ht="15.75">
      <c r="A18" s="46"/>
      <c r="B18" s="37"/>
      <c r="C18" s="37"/>
      <c r="D18" s="35"/>
      <c r="E18" s="30"/>
      <c r="F18" s="31"/>
      <c r="G18" s="32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1"/>
      <c r="T18" s="32"/>
      <c r="U18" s="31"/>
      <c r="V18" s="35"/>
    </row>
    <row r="19" spans="1:22" ht="15.75">
      <c r="A19" s="47" t="s">
        <v>18</v>
      </c>
      <c r="B19" s="23">
        <f>SUM(B20:B25)</f>
        <v>458</v>
      </c>
      <c r="C19" s="23">
        <f>SUM(C20:C25)</f>
        <v>457</v>
      </c>
      <c r="D19" s="24">
        <f aca="true" t="shared" si="2" ref="D19:D25">SUM(C19/B19)*100</f>
        <v>99.78165938864629</v>
      </c>
      <c r="E19" s="25">
        <f>SUM(E20:E25)</f>
        <v>122243</v>
      </c>
      <c r="F19" s="26">
        <f>SUM(F20:F25)</f>
        <v>111663</v>
      </c>
      <c r="G19" s="27">
        <f>SUM(F19/E19)*100</f>
        <v>91.34510769532815</v>
      </c>
      <c r="H19" s="42">
        <f aca="true" t="shared" si="3" ref="H19:O19">SUM(H20:H25)</f>
        <v>35583</v>
      </c>
      <c r="I19" s="43">
        <f t="shared" si="3"/>
        <v>4208</v>
      </c>
      <c r="J19" s="43">
        <f t="shared" si="3"/>
        <v>8438</v>
      </c>
      <c r="K19" s="43">
        <f t="shared" si="3"/>
        <v>27715</v>
      </c>
      <c r="L19" s="43">
        <f t="shared" si="3"/>
        <v>18204</v>
      </c>
      <c r="M19" s="43">
        <f>SUM(M20:M25)</f>
        <v>1657</v>
      </c>
      <c r="N19" s="43">
        <f t="shared" si="3"/>
        <v>13826</v>
      </c>
      <c r="O19" s="43">
        <f t="shared" si="3"/>
        <v>2027</v>
      </c>
      <c r="P19" s="43">
        <f>SUM(P20:P25)</f>
        <v>5</v>
      </c>
      <c r="Q19" s="43">
        <f>SUM(Q20:Q25)</f>
        <v>0</v>
      </c>
      <c r="R19" s="43">
        <f>SUM(R20:R25)</f>
        <v>0</v>
      </c>
      <c r="S19" s="26">
        <f>SUM(S20:S25)</f>
        <v>8017</v>
      </c>
      <c r="T19" s="27">
        <f>SUM(S19/E19)*100</f>
        <v>6.558248734078844</v>
      </c>
      <c r="U19" s="26">
        <f>SUM(U20:U25)</f>
        <v>2563</v>
      </c>
      <c r="V19" s="24">
        <f>SUM(U19/E19)*100</f>
        <v>2.0966435705929993</v>
      </c>
    </row>
    <row r="20" spans="1:22" ht="15.75">
      <c r="A20" s="77" t="s">
        <v>19</v>
      </c>
      <c r="B20" s="28">
        <v>71</v>
      </c>
      <c r="C20" s="28">
        <v>71</v>
      </c>
      <c r="D20" s="29">
        <f t="shared" si="2"/>
        <v>100</v>
      </c>
      <c r="E20" s="34">
        <f aca="true" t="shared" si="4" ref="E20:E25">SUM(F20+U20+S20)</f>
        <v>24456</v>
      </c>
      <c r="F20" s="33">
        <f aca="true" t="shared" si="5" ref="F20:F25">SUM(H20:R20)</f>
        <v>22953</v>
      </c>
      <c r="G20" s="36">
        <f aca="true" t="shared" si="6" ref="G20:G25">SUM(F20/E20)*100</f>
        <v>93.85426889106968</v>
      </c>
      <c r="H20" s="39">
        <v>7637</v>
      </c>
      <c r="I20" s="38">
        <v>466</v>
      </c>
      <c r="J20" s="38">
        <v>1896</v>
      </c>
      <c r="K20" s="38">
        <v>4232</v>
      </c>
      <c r="L20" s="38">
        <v>5510</v>
      </c>
      <c r="M20" s="38">
        <v>106</v>
      </c>
      <c r="N20" s="38">
        <v>2305</v>
      </c>
      <c r="O20" s="38">
        <v>801</v>
      </c>
      <c r="P20" s="38">
        <v>0</v>
      </c>
      <c r="Q20" s="38">
        <v>0</v>
      </c>
      <c r="R20" s="38">
        <v>0</v>
      </c>
      <c r="S20" s="33">
        <v>1017</v>
      </c>
      <c r="T20" s="36">
        <f aca="true" t="shared" si="7" ref="T20:T25">SUM(S20/E20)*100</f>
        <v>4.158488714425908</v>
      </c>
      <c r="U20" s="33">
        <v>486</v>
      </c>
      <c r="V20" s="29">
        <f aca="true" t="shared" si="8" ref="V20:V25">SUM(U20/E20)*100</f>
        <v>1.9872423945044162</v>
      </c>
    </row>
    <row r="21" spans="1:22" ht="15.75">
      <c r="A21" s="77" t="s">
        <v>20</v>
      </c>
      <c r="B21" s="28">
        <v>86</v>
      </c>
      <c r="C21" s="28">
        <v>86</v>
      </c>
      <c r="D21" s="29">
        <f t="shared" si="2"/>
        <v>100</v>
      </c>
      <c r="E21" s="34">
        <f t="shared" si="4"/>
        <v>26019</v>
      </c>
      <c r="F21" s="33">
        <f t="shared" si="5"/>
        <v>23534</v>
      </c>
      <c r="G21" s="36">
        <f t="shared" si="6"/>
        <v>90.44928705945655</v>
      </c>
      <c r="H21" s="39">
        <v>5936</v>
      </c>
      <c r="I21" s="38">
        <v>1550</v>
      </c>
      <c r="J21" s="38">
        <v>2690</v>
      </c>
      <c r="K21" s="38">
        <v>5905</v>
      </c>
      <c r="L21" s="38">
        <v>4632</v>
      </c>
      <c r="M21" s="38">
        <v>361</v>
      </c>
      <c r="N21" s="38">
        <v>2334</v>
      </c>
      <c r="O21" s="38">
        <v>125</v>
      </c>
      <c r="P21" s="38">
        <v>1</v>
      </c>
      <c r="Q21" s="38">
        <v>0</v>
      </c>
      <c r="R21" s="38">
        <v>0</v>
      </c>
      <c r="S21" s="33">
        <v>1790</v>
      </c>
      <c r="T21" s="36">
        <f t="shared" si="7"/>
        <v>6.879587993389446</v>
      </c>
      <c r="U21" s="33">
        <v>695</v>
      </c>
      <c r="V21" s="29">
        <f t="shared" si="8"/>
        <v>2.671124947154003</v>
      </c>
    </row>
    <row r="22" spans="1:22" ht="15.75">
      <c r="A22" s="77" t="s">
        <v>21</v>
      </c>
      <c r="B22" s="28">
        <v>65</v>
      </c>
      <c r="C22" s="28">
        <v>65</v>
      </c>
      <c r="D22" s="29">
        <f t="shared" si="2"/>
        <v>100</v>
      </c>
      <c r="E22" s="34">
        <f t="shared" si="4"/>
        <v>14016</v>
      </c>
      <c r="F22" s="33">
        <f t="shared" si="5"/>
        <v>12512</v>
      </c>
      <c r="G22" s="36">
        <f t="shared" si="6"/>
        <v>89.26940639269407</v>
      </c>
      <c r="H22" s="39">
        <v>3100</v>
      </c>
      <c r="I22" s="38">
        <v>249</v>
      </c>
      <c r="J22" s="38">
        <v>769</v>
      </c>
      <c r="K22" s="38">
        <v>3750</v>
      </c>
      <c r="L22" s="38">
        <v>661</v>
      </c>
      <c r="M22" s="38">
        <v>109</v>
      </c>
      <c r="N22" s="38">
        <v>3426</v>
      </c>
      <c r="O22" s="38">
        <v>448</v>
      </c>
      <c r="P22" s="38">
        <v>0</v>
      </c>
      <c r="Q22" s="38">
        <v>0</v>
      </c>
      <c r="R22" s="38">
        <v>0</v>
      </c>
      <c r="S22" s="33">
        <v>1214</v>
      </c>
      <c r="T22" s="36">
        <f t="shared" si="7"/>
        <v>8.661529680365296</v>
      </c>
      <c r="U22" s="33">
        <v>290</v>
      </c>
      <c r="V22" s="29">
        <f t="shared" si="8"/>
        <v>2.0690639269406392</v>
      </c>
    </row>
    <row r="23" spans="1:22" ht="15.75">
      <c r="A23" s="77" t="s">
        <v>22</v>
      </c>
      <c r="B23" s="28">
        <v>36</v>
      </c>
      <c r="C23" s="28">
        <v>36</v>
      </c>
      <c r="D23" s="29">
        <f t="shared" si="2"/>
        <v>100</v>
      </c>
      <c r="E23" s="34">
        <f t="shared" si="4"/>
        <v>11079</v>
      </c>
      <c r="F23" s="33">
        <f t="shared" si="5"/>
        <v>10071</v>
      </c>
      <c r="G23" s="36">
        <f t="shared" si="6"/>
        <v>90.90170593013809</v>
      </c>
      <c r="H23" s="39">
        <v>2537</v>
      </c>
      <c r="I23" s="38">
        <v>264</v>
      </c>
      <c r="J23" s="38">
        <v>379</v>
      </c>
      <c r="K23" s="38">
        <v>1997</v>
      </c>
      <c r="L23" s="38">
        <v>2757</v>
      </c>
      <c r="M23" s="38">
        <v>187</v>
      </c>
      <c r="N23" s="38">
        <v>1950</v>
      </c>
      <c r="O23" s="38">
        <v>0</v>
      </c>
      <c r="P23" s="38">
        <v>0</v>
      </c>
      <c r="Q23" s="38">
        <v>0</v>
      </c>
      <c r="R23" s="38">
        <v>0</v>
      </c>
      <c r="S23" s="33">
        <v>739</v>
      </c>
      <c r="T23" s="36">
        <f t="shared" si="7"/>
        <v>6.670277100821374</v>
      </c>
      <c r="U23" s="33">
        <v>269</v>
      </c>
      <c r="V23" s="29">
        <f t="shared" si="8"/>
        <v>2.4280169690405273</v>
      </c>
    </row>
    <row r="24" spans="1:22" ht="15.75">
      <c r="A24" s="77" t="s">
        <v>23</v>
      </c>
      <c r="B24" s="28">
        <v>20</v>
      </c>
      <c r="C24" s="28">
        <v>20</v>
      </c>
      <c r="D24" s="29">
        <f t="shared" si="2"/>
        <v>100</v>
      </c>
      <c r="E24" s="34">
        <f t="shared" si="4"/>
        <v>4080</v>
      </c>
      <c r="F24" s="33">
        <f t="shared" si="5"/>
        <v>3849</v>
      </c>
      <c r="G24" s="36">
        <f t="shared" si="6"/>
        <v>94.33823529411765</v>
      </c>
      <c r="H24" s="39">
        <v>1133</v>
      </c>
      <c r="I24" s="38">
        <v>62</v>
      </c>
      <c r="J24" s="38">
        <v>453</v>
      </c>
      <c r="K24" s="38">
        <v>1633</v>
      </c>
      <c r="L24" s="38">
        <v>281</v>
      </c>
      <c r="M24" s="38">
        <v>15</v>
      </c>
      <c r="N24" s="38">
        <v>271</v>
      </c>
      <c r="O24" s="38">
        <v>0</v>
      </c>
      <c r="P24" s="38">
        <v>1</v>
      </c>
      <c r="Q24" s="38">
        <v>0</v>
      </c>
      <c r="R24" s="38">
        <v>0</v>
      </c>
      <c r="S24" s="33">
        <v>163</v>
      </c>
      <c r="T24" s="36">
        <f t="shared" si="7"/>
        <v>3.995098039215686</v>
      </c>
      <c r="U24" s="33">
        <v>68</v>
      </c>
      <c r="V24" s="29">
        <f t="shared" si="8"/>
        <v>1.6666666666666667</v>
      </c>
    </row>
    <row r="25" spans="1:22" ht="15.75">
      <c r="A25" s="77" t="s">
        <v>24</v>
      </c>
      <c r="B25" s="28">
        <v>180</v>
      </c>
      <c r="C25" s="28">
        <v>179</v>
      </c>
      <c r="D25" s="29">
        <f t="shared" si="2"/>
        <v>99.44444444444444</v>
      </c>
      <c r="E25" s="34">
        <f t="shared" si="4"/>
        <v>42593</v>
      </c>
      <c r="F25" s="33">
        <f t="shared" si="5"/>
        <v>38744</v>
      </c>
      <c r="G25" s="36">
        <f t="shared" si="6"/>
        <v>90.96330382926772</v>
      </c>
      <c r="H25" s="39">
        <v>15240</v>
      </c>
      <c r="I25" s="38">
        <v>1617</v>
      </c>
      <c r="J25" s="38">
        <v>2251</v>
      </c>
      <c r="K25" s="38">
        <v>10198</v>
      </c>
      <c r="L25" s="38">
        <v>4363</v>
      </c>
      <c r="M25" s="38">
        <v>879</v>
      </c>
      <c r="N25" s="38">
        <v>3540</v>
      </c>
      <c r="O25" s="38">
        <v>653</v>
      </c>
      <c r="P25" s="38">
        <v>3</v>
      </c>
      <c r="Q25" s="38">
        <v>0</v>
      </c>
      <c r="R25" s="38">
        <v>0</v>
      </c>
      <c r="S25" s="33">
        <v>3094</v>
      </c>
      <c r="T25" s="36">
        <f t="shared" si="7"/>
        <v>7.264104430305449</v>
      </c>
      <c r="U25" s="33">
        <v>755</v>
      </c>
      <c r="V25" s="29">
        <f t="shared" si="8"/>
        <v>1.7725917404268308</v>
      </c>
    </row>
    <row r="26" spans="1:22" ht="15.75">
      <c r="A26" s="46"/>
      <c r="B26" s="28"/>
      <c r="C26" s="28"/>
      <c r="D26" s="35"/>
      <c r="E26" s="34"/>
      <c r="F26" s="33"/>
      <c r="G26" s="32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3"/>
      <c r="T26" s="32"/>
      <c r="U26" s="33"/>
      <c r="V26" s="35"/>
    </row>
    <row r="27" spans="1:22" ht="15.75">
      <c r="A27" s="47" t="s">
        <v>25</v>
      </c>
      <c r="B27" s="23">
        <f>SUM(B28:B32)</f>
        <v>358</v>
      </c>
      <c r="C27" s="23">
        <f>SUM(C28:C32)</f>
        <v>353</v>
      </c>
      <c r="D27" s="24">
        <f aca="true" t="shared" si="9" ref="D27:D32">SUM(C27/B27)*100</f>
        <v>98.60335195530726</v>
      </c>
      <c r="E27" s="25">
        <f>SUM(E28:E32)</f>
        <v>103073</v>
      </c>
      <c r="F27" s="26">
        <f>SUM(F28:F32)</f>
        <v>97116</v>
      </c>
      <c r="G27" s="27">
        <f aca="true" t="shared" si="10" ref="G27:G32">SUM(F27/E27)*100</f>
        <v>94.2206009333191</v>
      </c>
      <c r="H27" s="42">
        <f aca="true" t="shared" si="11" ref="H27:O27">SUM(H28:H32)</f>
        <v>29115</v>
      </c>
      <c r="I27" s="43">
        <f t="shared" si="11"/>
        <v>2521</v>
      </c>
      <c r="J27" s="43">
        <f t="shared" si="11"/>
        <v>6719</v>
      </c>
      <c r="K27" s="43">
        <f t="shared" si="11"/>
        <v>35098</v>
      </c>
      <c r="L27" s="43">
        <f t="shared" si="11"/>
        <v>9011</v>
      </c>
      <c r="M27" s="43">
        <f>SUM(M28:M32)</f>
        <v>1767</v>
      </c>
      <c r="N27" s="43">
        <f t="shared" si="11"/>
        <v>7139</v>
      </c>
      <c r="O27" s="43">
        <f t="shared" si="11"/>
        <v>1377</v>
      </c>
      <c r="P27" s="43">
        <f>SUM(P28:P32)</f>
        <v>4367</v>
      </c>
      <c r="Q27" s="43">
        <f>SUM(Q28:Q32)</f>
        <v>2</v>
      </c>
      <c r="R27" s="43">
        <f>SUM(R28:R32)</f>
        <v>0</v>
      </c>
      <c r="S27" s="26">
        <f>SUM(S28:S32)</f>
        <v>4217</v>
      </c>
      <c r="T27" s="27">
        <f aca="true" t="shared" si="12" ref="T27:T32">SUM(S27/E27)*100</f>
        <v>4.091275115694701</v>
      </c>
      <c r="U27" s="26">
        <f>SUM(U28:U32)</f>
        <v>1740</v>
      </c>
      <c r="V27" s="24">
        <f aca="true" t="shared" si="13" ref="V27:V32">SUM(U27/E27)*100</f>
        <v>1.6881239509861943</v>
      </c>
    </row>
    <row r="28" spans="1:22" ht="15.75">
      <c r="A28" s="77" t="s">
        <v>26</v>
      </c>
      <c r="B28" s="28">
        <v>281</v>
      </c>
      <c r="C28" s="28">
        <v>276</v>
      </c>
      <c r="D28" s="29">
        <f t="shared" si="9"/>
        <v>98.22064056939502</v>
      </c>
      <c r="E28" s="34">
        <f>SUM(F28+U28+S28)</f>
        <v>83396</v>
      </c>
      <c r="F28" s="33">
        <f>SUM(H28:R28)</f>
        <v>79099</v>
      </c>
      <c r="G28" s="36">
        <f t="shared" si="10"/>
        <v>94.84747469902634</v>
      </c>
      <c r="H28" s="39">
        <v>22589</v>
      </c>
      <c r="I28" s="38">
        <v>1563</v>
      </c>
      <c r="J28" s="38">
        <v>4294</v>
      </c>
      <c r="K28" s="38">
        <v>29914</v>
      </c>
      <c r="L28" s="38">
        <v>7525</v>
      </c>
      <c r="M28" s="38">
        <v>1327</v>
      </c>
      <c r="N28" s="38">
        <v>6251</v>
      </c>
      <c r="O28" s="38">
        <v>1269</v>
      </c>
      <c r="P28" s="38">
        <v>4367</v>
      </c>
      <c r="Q28" s="38">
        <v>0</v>
      </c>
      <c r="R28" s="38">
        <v>0</v>
      </c>
      <c r="S28" s="33">
        <v>3001</v>
      </c>
      <c r="T28" s="36">
        <f t="shared" si="12"/>
        <v>3.5984939325627128</v>
      </c>
      <c r="U28" s="33">
        <v>1296</v>
      </c>
      <c r="V28" s="29">
        <f t="shared" si="13"/>
        <v>1.554031368410955</v>
      </c>
    </row>
    <row r="29" spans="1:22" ht="15.75">
      <c r="A29" s="77" t="s">
        <v>27</v>
      </c>
      <c r="B29" s="28">
        <v>23</v>
      </c>
      <c r="C29" s="28">
        <v>23</v>
      </c>
      <c r="D29" s="29">
        <f t="shared" si="9"/>
        <v>100</v>
      </c>
      <c r="E29" s="34">
        <f>SUM(F29+U29+S29)</f>
        <v>5858</v>
      </c>
      <c r="F29" s="33">
        <f>SUM(H29:R29)</f>
        <v>5213</v>
      </c>
      <c r="G29" s="36">
        <f t="shared" si="10"/>
        <v>88.9894161829976</v>
      </c>
      <c r="H29" s="39">
        <v>2389</v>
      </c>
      <c r="I29" s="38">
        <v>18</v>
      </c>
      <c r="J29" s="38">
        <v>482</v>
      </c>
      <c r="K29" s="38">
        <v>1566</v>
      </c>
      <c r="L29" s="38">
        <v>510</v>
      </c>
      <c r="M29" s="38">
        <v>73</v>
      </c>
      <c r="N29" s="38">
        <v>94</v>
      </c>
      <c r="O29" s="38">
        <v>81</v>
      </c>
      <c r="P29" s="38">
        <v>0</v>
      </c>
      <c r="Q29" s="38">
        <v>0</v>
      </c>
      <c r="R29" s="38">
        <v>0</v>
      </c>
      <c r="S29" s="33">
        <v>492</v>
      </c>
      <c r="T29" s="36">
        <f t="shared" si="12"/>
        <v>8.398770911573916</v>
      </c>
      <c r="U29" s="33">
        <v>153</v>
      </c>
      <c r="V29" s="29">
        <f t="shared" si="13"/>
        <v>2.611812905428474</v>
      </c>
    </row>
    <row r="30" spans="1:22" ht="15.75">
      <c r="A30" s="77" t="s">
        <v>28</v>
      </c>
      <c r="B30" s="28">
        <v>26</v>
      </c>
      <c r="C30" s="28">
        <v>26</v>
      </c>
      <c r="D30" s="29">
        <f t="shared" si="9"/>
        <v>100</v>
      </c>
      <c r="E30" s="34">
        <f>SUM(F30+U30+S30)</f>
        <v>5607</v>
      </c>
      <c r="F30" s="33">
        <f>SUM(H30:R30)</f>
        <v>4941</v>
      </c>
      <c r="G30" s="36">
        <f t="shared" si="10"/>
        <v>88.12199036918138</v>
      </c>
      <c r="H30" s="39">
        <v>1324</v>
      </c>
      <c r="I30" s="38">
        <v>879</v>
      </c>
      <c r="J30" s="38">
        <v>215</v>
      </c>
      <c r="K30" s="38">
        <v>1356</v>
      </c>
      <c r="L30" s="38">
        <v>310</v>
      </c>
      <c r="M30" s="38">
        <v>230</v>
      </c>
      <c r="N30" s="38">
        <v>627</v>
      </c>
      <c r="O30" s="38">
        <v>0</v>
      </c>
      <c r="P30" s="38">
        <v>0</v>
      </c>
      <c r="Q30" s="38">
        <v>0</v>
      </c>
      <c r="R30" s="38">
        <v>0</v>
      </c>
      <c r="S30" s="33">
        <v>534</v>
      </c>
      <c r="T30" s="36">
        <f t="shared" si="12"/>
        <v>9.523809523809524</v>
      </c>
      <c r="U30" s="33">
        <v>132</v>
      </c>
      <c r="V30" s="29">
        <f t="shared" si="13"/>
        <v>2.354200107009096</v>
      </c>
    </row>
    <row r="31" spans="1:22" ht="15.75">
      <c r="A31" s="77" t="s">
        <v>29</v>
      </c>
      <c r="B31" s="28">
        <v>16</v>
      </c>
      <c r="C31" s="28">
        <v>16</v>
      </c>
      <c r="D31" s="29">
        <f t="shared" si="9"/>
        <v>100</v>
      </c>
      <c r="E31" s="34">
        <f>SUM(F31+U31+S31)</f>
        <v>5076</v>
      </c>
      <c r="F31" s="33">
        <f>SUM(H31:R31)</f>
        <v>4854</v>
      </c>
      <c r="G31" s="36">
        <f t="shared" si="10"/>
        <v>95.62647754137116</v>
      </c>
      <c r="H31" s="39">
        <v>1324</v>
      </c>
      <c r="I31" s="38">
        <v>2</v>
      </c>
      <c r="J31" s="38">
        <v>1309</v>
      </c>
      <c r="K31" s="38">
        <v>1389</v>
      </c>
      <c r="L31" s="38">
        <v>614</v>
      </c>
      <c r="M31" s="38">
        <v>106</v>
      </c>
      <c r="N31" s="38">
        <v>81</v>
      </c>
      <c r="O31" s="38">
        <v>27</v>
      </c>
      <c r="P31" s="38">
        <v>0</v>
      </c>
      <c r="Q31" s="38">
        <v>2</v>
      </c>
      <c r="R31" s="38">
        <v>0</v>
      </c>
      <c r="S31" s="33">
        <v>120</v>
      </c>
      <c r="T31" s="36">
        <f t="shared" si="12"/>
        <v>2.3640661938534278</v>
      </c>
      <c r="U31" s="33">
        <v>102</v>
      </c>
      <c r="V31" s="29">
        <f t="shared" si="13"/>
        <v>2.0094562647754137</v>
      </c>
    </row>
    <row r="32" spans="1:22" ht="15.75">
      <c r="A32" s="77" t="s">
        <v>30</v>
      </c>
      <c r="B32" s="28">
        <v>12</v>
      </c>
      <c r="C32" s="28">
        <v>12</v>
      </c>
      <c r="D32" s="29">
        <f t="shared" si="9"/>
        <v>100</v>
      </c>
      <c r="E32" s="34">
        <f>SUM(F32+U32+S32)</f>
        <v>3136</v>
      </c>
      <c r="F32" s="33">
        <f>SUM(H32:R32)</f>
        <v>3009</v>
      </c>
      <c r="G32" s="36">
        <f t="shared" si="10"/>
        <v>95.95025510204081</v>
      </c>
      <c r="H32" s="39">
        <v>1489</v>
      </c>
      <c r="I32" s="38">
        <v>59</v>
      </c>
      <c r="J32" s="38">
        <v>419</v>
      </c>
      <c r="K32" s="38">
        <v>873</v>
      </c>
      <c r="L32" s="38">
        <v>52</v>
      </c>
      <c r="M32" s="38">
        <v>31</v>
      </c>
      <c r="N32" s="38">
        <v>86</v>
      </c>
      <c r="O32" s="38">
        <v>0</v>
      </c>
      <c r="P32" s="38">
        <v>0</v>
      </c>
      <c r="Q32" s="38">
        <v>0</v>
      </c>
      <c r="R32" s="38">
        <v>0</v>
      </c>
      <c r="S32" s="33">
        <v>70</v>
      </c>
      <c r="T32" s="36">
        <f t="shared" si="12"/>
        <v>2.232142857142857</v>
      </c>
      <c r="U32" s="33">
        <v>57</v>
      </c>
      <c r="V32" s="29">
        <f t="shared" si="13"/>
        <v>1.8176020408163265</v>
      </c>
    </row>
    <row r="33" spans="1:22" ht="15.75">
      <c r="A33" s="46"/>
      <c r="B33" s="28"/>
      <c r="C33" s="28"/>
      <c r="D33" s="35"/>
      <c r="E33" s="34"/>
      <c r="F33" s="33"/>
      <c r="G33" s="32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3"/>
      <c r="T33" s="32"/>
      <c r="U33" s="33"/>
      <c r="V33" s="35"/>
    </row>
    <row r="34" spans="1:22" ht="15.75">
      <c r="A34" s="47" t="s">
        <v>31</v>
      </c>
      <c r="B34" s="23">
        <f>SUM(B35:B47)</f>
        <v>721</v>
      </c>
      <c r="C34" s="23">
        <f>SUM(C35:C47)</f>
        <v>621</v>
      </c>
      <c r="D34" s="24">
        <f>SUM(C34/B34)*100</f>
        <v>86.13037447988904</v>
      </c>
      <c r="E34" s="23">
        <f>SUM(E35:E47)</f>
        <v>212991</v>
      </c>
      <c r="F34" s="23">
        <f>SUM(F35:F47)</f>
        <v>199719</v>
      </c>
      <c r="G34" s="27">
        <f>SUM(F34/E34)*100</f>
        <v>93.76875079228701</v>
      </c>
      <c r="H34" s="23">
        <f>SUM(H35:H47)</f>
        <v>72967</v>
      </c>
      <c r="I34" s="23">
        <f aca="true" t="shared" si="14" ref="I34:U34">SUM(I35:I47)</f>
        <v>6621</v>
      </c>
      <c r="J34" s="23">
        <f t="shared" si="14"/>
        <v>13429</v>
      </c>
      <c r="K34" s="23">
        <f t="shared" si="14"/>
        <v>64327</v>
      </c>
      <c r="L34" s="23">
        <f t="shared" si="14"/>
        <v>31961</v>
      </c>
      <c r="M34" s="23">
        <f t="shared" si="14"/>
        <v>1167</v>
      </c>
      <c r="N34" s="23">
        <f t="shared" si="14"/>
        <v>7801</v>
      </c>
      <c r="O34" s="23">
        <f t="shared" si="14"/>
        <v>1443</v>
      </c>
      <c r="P34" s="23">
        <f t="shared" si="14"/>
        <v>3</v>
      </c>
      <c r="Q34" s="23">
        <f t="shared" si="14"/>
        <v>0</v>
      </c>
      <c r="R34" s="23">
        <f t="shared" si="14"/>
        <v>0</v>
      </c>
      <c r="S34" s="23">
        <f t="shared" si="14"/>
        <v>9439</v>
      </c>
      <c r="T34" s="27">
        <f>SUM(S34/E34)*100</f>
        <v>4.431642651567437</v>
      </c>
      <c r="U34" s="23">
        <f t="shared" si="14"/>
        <v>3833</v>
      </c>
      <c r="V34" s="24">
        <f>SUM(U34/E34)*100</f>
        <v>1.7996065561455648</v>
      </c>
    </row>
    <row r="35" spans="1:22" ht="15.75">
      <c r="A35" s="77" t="s">
        <v>32</v>
      </c>
      <c r="B35" s="28">
        <v>31</v>
      </c>
      <c r="C35" s="28">
        <v>31</v>
      </c>
      <c r="D35" s="29">
        <f aca="true" t="shared" si="15" ref="D35:D47">SUM(C35/B35)*100</f>
        <v>100</v>
      </c>
      <c r="E35" s="34">
        <f aca="true" t="shared" si="16" ref="E35:E47">SUM(F35+U35+S35)</f>
        <v>8902</v>
      </c>
      <c r="F35" s="33">
        <f aca="true" t="shared" si="17" ref="F35:F47">SUM(H35:R35)</f>
        <v>8219</v>
      </c>
      <c r="G35" s="36">
        <f aca="true" t="shared" si="18" ref="G35:G47">SUM(F35/E35)*100</f>
        <v>92.3275668389126</v>
      </c>
      <c r="H35" s="39">
        <v>2962</v>
      </c>
      <c r="I35" s="38">
        <v>1095</v>
      </c>
      <c r="J35" s="38">
        <v>400</v>
      </c>
      <c r="K35" s="38">
        <v>2411</v>
      </c>
      <c r="L35" s="38">
        <v>859</v>
      </c>
      <c r="M35" s="38">
        <v>0</v>
      </c>
      <c r="N35" s="38">
        <v>464</v>
      </c>
      <c r="O35" s="38">
        <v>28</v>
      </c>
      <c r="P35" s="38">
        <v>0</v>
      </c>
      <c r="Q35" s="38">
        <v>0</v>
      </c>
      <c r="R35" s="38">
        <v>0</v>
      </c>
      <c r="S35" s="33">
        <v>481</v>
      </c>
      <c r="T35" s="36">
        <f aca="true" t="shared" si="19" ref="T35:T47">SUM(S35/E35)*100</f>
        <v>5.403280161761402</v>
      </c>
      <c r="U35" s="33">
        <v>202</v>
      </c>
      <c r="V35" s="29">
        <f aca="true" t="shared" si="20" ref="V35:V47">SUM(U35/E35)*100</f>
        <v>2.269152999325994</v>
      </c>
    </row>
    <row r="36" spans="1:22" ht="15.75">
      <c r="A36" s="77" t="s">
        <v>33</v>
      </c>
      <c r="B36" s="28">
        <v>114</v>
      </c>
      <c r="C36" s="28">
        <v>14</v>
      </c>
      <c r="D36" s="29">
        <f t="shared" si="15"/>
        <v>12.280701754385964</v>
      </c>
      <c r="E36" s="34">
        <f t="shared" si="16"/>
        <v>29209</v>
      </c>
      <c r="F36" s="33">
        <f t="shared" si="17"/>
        <v>27470</v>
      </c>
      <c r="G36" s="36">
        <f t="shared" si="18"/>
        <v>94.04635557533638</v>
      </c>
      <c r="H36" s="39">
        <v>9027</v>
      </c>
      <c r="I36" s="38">
        <v>659</v>
      </c>
      <c r="J36" s="38">
        <v>611</v>
      </c>
      <c r="K36" s="38">
        <v>14117</v>
      </c>
      <c r="L36" s="38">
        <v>2331</v>
      </c>
      <c r="M36" s="38">
        <v>66</v>
      </c>
      <c r="N36" s="38">
        <v>479</v>
      </c>
      <c r="O36" s="38">
        <v>177</v>
      </c>
      <c r="P36" s="38">
        <v>3</v>
      </c>
      <c r="Q36" s="38">
        <v>0</v>
      </c>
      <c r="R36" s="38">
        <v>0</v>
      </c>
      <c r="S36" s="33">
        <v>1162</v>
      </c>
      <c r="T36" s="36">
        <f t="shared" si="19"/>
        <v>3.9782258892807008</v>
      </c>
      <c r="U36" s="33">
        <v>577</v>
      </c>
      <c r="V36" s="29">
        <f t="shared" si="20"/>
        <v>1.9754185353829299</v>
      </c>
    </row>
    <row r="37" spans="1:22" ht="15.75">
      <c r="A37" s="77" t="s">
        <v>34</v>
      </c>
      <c r="B37" s="28">
        <v>29</v>
      </c>
      <c r="C37" s="28">
        <v>29</v>
      </c>
      <c r="D37" s="29">
        <f t="shared" si="15"/>
        <v>100</v>
      </c>
      <c r="E37" s="34">
        <f t="shared" si="16"/>
        <v>8628</v>
      </c>
      <c r="F37" s="33">
        <f t="shared" si="17"/>
        <v>8284</v>
      </c>
      <c r="G37" s="36">
        <f t="shared" si="18"/>
        <v>96.01298099211868</v>
      </c>
      <c r="H37" s="39">
        <v>2430</v>
      </c>
      <c r="I37" s="38">
        <v>629</v>
      </c>
      <c r="J37" s="38">
        <v>369</v>
      </c>
      <c r="K37" s="38">
        <v>4040</v>
      </c>
      <c r="L37" s="38">
        <v>553</v>
      </c>
      <c r="M37" s="38">
        <v>160</v>
      </c>
      <c r="N37" s="38">
        <v>57</v>
      </c>
      <c r="O37" s="38">
        <v>46</v>
      </c>
      <c r="P37" s="38">
        <v>0</v>
      </c>
      <c r="Q37" s="38">
        <v>0</v>
      </c>
      <c r="R37" s="38">
        <v>0</v>
      </c>
      <c r="S37" s="33">
        <v>255</v>
      </c>
      <c r="T37" s="36">
        <f t="shared" si="19"/>
        <v>2.955493741307371</v>
      </c>
      <c r="U37" s="33">
        <v>89</v>
      </c>
      <c r="V37" s="29">
        <f t="shared" si="20"/>
        <v>1.0315252665739454</v>
      </c>
    </row>
    <row r="38" spans="1:22" ht="15.75">
      <c r="A38" s="77" t="s">
        <v>35</v>
      </c>
      <c r="B38" s="28">
        <v>30</v>
      </c>
      <c r="C38" s="28">
        <v>30</v>
      </c>
      <c r="D38" s="29">
        <f t="shared" si="15"/>
        <v>100</v>
      </c>
      <c r="E38" s="34">
        <f t="shared" si="16"/>
        <v>9586</v>
      </c>
      <c r="F38" s="33">
        <f t="shared" si="17"/>
        <v>9148</v>
      </c>
      <c r="G38" s="36">
        <f t="shared" si="18"/>
        <v>95.43083663676194</v>
      </c>
      <c r="H38" s="39">
        <v>3129</v>
      </c>
      <c r="I38" s="38">
        <v>465</v>
      </c>
      <c r="J38" s="38">
        <v>886</v>
      </c>
      <c r="K38" s="38">
        <v>1939</v>
      </c>
      <c r="L38" s="38">
        <v>1305</v>
      </c>
      <c r="M38" s="38">
        <v>217</v>
      </c>
      <c r="N38" s="38">
        <v>1145</v>
      </c>
      <c r="O38" s="38">
        <v>62</v>
      </c>
      <c r="P38" s="38">
        <v>0</v>
      </c>
      <c r="Q38" s="38">
        <v>0</v>
      </c>
      <c r="R38" s="38">
        <v>0</v>
      </c>
      <c r="S38" s="33">
        <v>252</v>
      </c>
      <c r="T38" s="36">
        <f t="shared" si="19"/>
        <v>2.6288337158355937</v>
      </c>
      <c r="U38" s="33">
        <v>186</v>
      </c>
      <c r="V38" s="29">
        <f t="shared" si="20"/>
        <v>1.9403296474024618</v>
      </c>
    </row>
    <row r="39" spans="1:22" ht="15.75">
      <c r="A39" s="77" t="s">
        <v>36</v>
      </c>
      <c r="B39" s="28">
        <v>137</v>
      </c>
      <c r="C39" s="28">
        <v>137</v>
      </c>
      <c r="D39" s="29">
        <f t="shared" si="15"/>
        <v>100</v>
      </c>
      <c r="E39" s="34">
        <f t="shared" si="16"/>
        <v>37498</v>
      </c>
      <c r="F39" s="33">
        <f t="shared" si="17"/>
        <v>34646</v>
      </c>
      <c r="G39" s="36">
        <f t="shared" si="18"/>
        <v>92.39426102725479</v>
      </c>
      <c r="H39" s="39">
        <v>9271</v>
      </c>
      <c r="I39" s="38">
        <v>1328</v>
      </c>
      <c r="J39" s="38">
        <v>1872</v>
      </c>
      <c r="K39" s="38">
        <v>14564</v>
      </c>
      <c r="L39" s="38">
        <v>5602</v>
      </c>
      <c r="M39" s="38">
        <v>0</v>
      </c>
      <c r="N39" s="38">
        <v>1629</v>
      </c>
      <c r="O39" s="38">
        <v>380</v>
      </c>
      <c r="P39" s="38">
        <v>0</v>
      </c>
      <c r="Q39" s="38">
        <v>0</v>
      </c>
      <c r="R39" s="38">
        <v>0</v>
      </c>
      <c r="S39" s="33">
        <v>2077</v>
      </c>
      <c r="T39" s="36">
        <f t="shared" si="19"/>
        <v>5.538962077977492</v>
      </c>
      <c r="U39" s="33">
        <v>775</v>
      </c>
      <c r="V39" s="29">
        <f t="shared" si="20"/>
        <v>2.066776894767721</v>
      </c>
    </row>
    <row r="40" spans="1:22" ht="15.75">
      <c r="A40" s="77" t="s">
        <v>37</v>
      </c>
      <c r="B40" s="28">
        <v>219</v>
      </c>
      <c r="C40" s="28">
        <v>219</v>
      </c>
      <c r="D40" s="29">
        <f t="shared" si="15"/>
        <v>100</v>
      </c>
      <c r="E40" s="34">
        <f t="shared" si="16"/>
        <v>74187</v>
      </c>
      <c r="F40" s="33">
        <f t="shared" si="17"/>
        <v>69361</v>
      </c>
      <c r="G40" s="36">
        <f t="shared" si="18"/>
        <v>93.49481715125292</v>
      </c>
      <c r="H40" s="39">
        <v>32337</v>
      </c>
      <c r="I40" s="38">
        <v>658</v>
      </c>
      <c r="J40" s="38">
        <v>3594</v>
      </c>
      <c r="K40" s="38">
        <v>14839</v>
      </c>
      <c r="L40" s="38">
        <v>15563</v>
      </c>
      <c r="M40" s="38">
        <v>0</v>
      </c>
      <c r="N40" s="38">
        <v>1915</v>
      </c>
      <c r="O40" s="38">
        <v>455</v>
      </c>
      <c r="P40" s="38">
        <v>0</v>
      </c>
      <c r="Q40" s="38">
        <v>0</v>
      </c>
      <c r="R40" s="38">
        <v>0</v>
      </c>
      <c r="S40" s="33">
        <v>3573</v>
      </c>
      <c r="T40" s="36">
        <f t="shared" si="19"/>
        <v>4.816207691374499</v>
      </c>
      <c r="U40" s="33">
        <v>1253</v>
      </c>
      <c r="V40" s="29">
        <f t="shared" si="20"/>
        <v>1.6889751573725857</v>
      </c>
    </row>
    <row r="41" spans="1:22" ht="15.75">
      <c r="A41" s="77" t="s">
        <v>38</v>
      </c>
      <c r="B41" s="28">
        <v>42</v>
      </c>
      <c r="C41" s="28">
        <v>42</v>
      </c>
      <c r="D41" s="29">
        <f t="shared" si="15"/>
        <v>100</v>
      </c>
      <c r="E41" s="34">
        <f t="shared" si="16"/>
        <v>12609</v>
      </c>
      <c r="F41" s="33">
        <f t="shared" si="17"/>
        <v>12056</v>
      </c>
      <c r="G41" s="36">
        <f t="shared" si="18"/>
        <v>95.61424379411531</v>
      </c>
      <c r="H41" s="39">
        <v>3726</v>
      </c>
      <c r="I41" s="38">
        <v>1</v>
      </c>
      <c r="J41" s="38">
        <v>1532</v>
      </c>
      <c r="K41" s="38">
        <v>3106</v>
      </c>
      <c r="L41" s="38">
        <v>2693</v>
      </c>
      <c r="M41" s="38">
        <v>300</v>
      </c>
      <c r="N41" s="38">
        <v>565</v>
      </c>
      <c r="O41" s="38">
        <v>133</v>
      </c>
      <c r="P41" s="38">
        <v>0</v>
      </c>
      <c r="Q41" s="38">
        <v>0</v>
      </c>
      <c r="R41" s="38">
        <v>0</v>
      </c>
      <c r="S41" s="33">
        <v>383</v>
      </c>
      <c r="T41" s="36">
        <f t="shared" si="19"/>
        <v>3.037512887619954</v>
      </c>
      <c r="U41" s="33">
        <v>170</v>
      </c>
      <c r="V41" s="29">
        <f t="shared" si="20"/>
        <v>1.3482433182647315</v>
      </c>
    </row>
    <row r="42" spans="1:22" ht="15.75">
      <c r="A42" s="77" t="s">
        <v>39</v>
      </c>
      <c r="B42" s="28">
        <v>23</v>
      </c>
      <c r="C42" s="28">
        <v>23</v>
      </c>
      <c r="D42" s="29">
        <f t="shared" si="15"/>
        <v>100</v>
      </c>
      <c r="E42" s="34">
        <f t="shared" si="16"/>
        <v>5730</v>
      </c>
      <c r="F42" s="33">
        <f t="shared" si="17"/>
        <v>5446</v>
      </c>
      <c r="G42" s="36">
        <f t="shared" si="18"/>
        <v>95.043630017452</v>
      </c>
      <c r="H42" s="39">
        <v>1361</v>
      </c>
      <c r="I42" s="38">
        <v>152</v>
      </c>
      <c r="J42" s="38">
        <v>1114</v>
      </c>
      <c r="K42" s="38">
        <v>2357</v>
      </c>
      <c r="L42" s="38">
        <v>378</v>
      </c>
      <c r="M42" s="38">
        <v>24</v>
      </c>
      <c r="N42" s="38">
        <v>51</v>
      </c>
      <c r="O42" s="38">
        <v>9</v>
      </c>
      <c r="P42" s="38">
        <v>0</v>
      </c>
      <c r="Q42" s="38">
        <v>0</v>
      </c>
      <c r="R42" s="38">
        <v>0</v>
      </c>
      <c r="S42" s="33">
        <v>202</v>
      </c>
      <c r="T42" s="36">
        <f t="shared" si="19"/>
        <v>3.525305410122164</v>
      </c>
      <c r="U42" s="33">
        <v>82</v>
      </c>
      <c r="V42" s="29">
        <f t="shared" si="20"/>
        <v>1.4310645724258289</v>
      </c>
    </row>
    <row r="43" spans="1:22" ht="15.75">
      <c r="A43" s="77" t="s">
        <v>40</v>
      </c>
      <c r="B43" s="28">
        <v>7</v>
      </c>
      <c r="C43" s="28">
        <v>7</v>
      </c>
      <c r="D43" s="29">
        <f t="shared" si="15"/>
        <v>100</v>
      </c>
      <c r="E43" s="34">
        <f t="shared" si="16"/>
        <v>2567</v>
      </c>
      <c r="F43" s="33">
        <f t="shared" si="17"/>
        <v>2504</v>
      </c>
      <c r="G43" s="36">
        <f t="shared" si="18"/>
        <v>97.5457732761979</v>
      </c>
      <c r="H43" s="39">
        <v>944</v>
      </c>
      <c r="I43" s="38">
        <v>673</v>
      </c>
      <c r="J43" s="38">
        <v>204</v>
      </c>
      <c r="K43" s="38">
        <v>307</v>
      </c>
      <c r="L43" s="38">
        <v>172</v>
      </c>
      <c r="M43" s="38">
        <v>53</v>
      </c>
      <c r="N43" s="38">
        <v>136</v>
      </c>
      <c r="O43" s="38">
        <v>15</v>
      </c>
      <c r="P43" s="38">
        <v>0</v>
      </c>
      <c r="Q43" s="38">
        <v>0</v>
      </c>
      <c r="R43" s="38">
        <v>0</v>
      </c>
      <c r="S43" s="33">
        <v>38</v>
      </c>
      <c r="T43" s="36">
        <f t="shared" si="19"/>
        <v>1.4803272302298403</v>
      </c>
      <c r="U43" s="33">
        <v>25</v>
      </c>
      <c r="V43" s="29">
        <f t="shared" si="20"/>
        <v>0.9738994935722634</v>
      </c>
    </row>
    <row r="44" spans="1:22" ht="15.75">
      <c r="A44" s="77" t="s">
        <v>101</v>
      </c>
      <c r="B44" s="28">
        <v>36</v>
      </c>
      <c r="C44" s="28">
        <v>36</v>
      </c>
      <c r="D44" s="29">
        <f t="shared" si="15"/>
        <v>100</v>
      </c>
      <c r="E44" s="34">
        <f t="shared" si="16"/>
        <v>8861</v>
      </c>
      <c r="F44" s="33">
        <f t="shared" si="17"/>
        <v>8281</v>
      </c>
      <c r="G44" s="36">
        <f t="shared" si="18"/>
        <v>93.45446337885114</v>
      </c>
      <c r="H44" s="39">
        <v>2460</v>
      </c>
      <c r="I44" s="38">
        <v>275</v>
      </c>
      <c r="J44" s="38">
        <v>345</v>
      </c>
      <c r="K44" s="38">
        <v>3563</v>
      </c>
      <c r="L44" s="38">
        <v>1267</v>
      </c>
      <c r="M44" s="38">
        <v>92</v>
      </c>
      <c r="N44" s="38">
        <v>141</v>
      </c>
      <c r="O44" s="38">
        <v>138</v>
      </c>
      <c r="P44" s="38">
        <v>0</v>
      </c>
      <c r="Q44" s="38">
        <v>0</v>
      </c>
      <c r="R44" s="38">
        <v>0</v>
      </c>
      <c r="S44" s="33">
        <v>377</v>
      </c>
      <c r="T44" s="36">
        <f t="shared" si="19"/>
        <v>4.254598803746756</v>
      </c>
      <c r="U44" s="33">
        <v>203</v>
      </c>
      <c r="V44" s="29">
        <f t="shared" si="20"/>
        <v>2.290937817402099</v>
      </c>
    </row>
    <row r="45" spans="1:22" ht="15.75">
      <c r="A45" s="77" t="s">
        <v>43</v>
      </c>
      <c r="B45" s="28">
        <v>11</v>
      </c>
      <c r="C45" s="28">
        <v>11</v>
      </c>
      <c r="D45" s="29">
        <f t="shared" si="15"/>
        <v>100</v>
      </c>
      <c r="E45" s="34">
        <f t="shared" si="16"/>
        <v>3671</v>
      </c>
      <c r="F45" s="33">
        <f t="shared" si="17"/>
        <v>3467</v>
      </c>
      <c r="G45" s="36">
        <f t="shared" si="18"/>
        <v>94.4429310814492</v>
      </c>
      <c r="H45" s="39">
        <v>1688</v>
      </c>
      <c r="I45" s="38">
        <v>195</v>
      </c>
      <c r="J45" s="38">
        <v>434</v>
      </c>
      <c r="K45" s="38">
        <v>834</v>
      </c>
      <c r="L45" s="38">
        <v>110</v>
      </c>
      <c r="M45" s="38">
        <v>86</v>
      </c>
      <c r="N45" s="38">
        <v>120</v>
      </c>
      <c r="O45" s="38">
        <v>0</v>
      </c>
      <c r="P45" s="38">
        <v>0</v>
      </c>
      <c r="Q45" s="38">
        <v>0</v>
      </c>
      <c r="R45" s="38">
        <v>0</v>
      </c>
      <c r="S45" s="33">
        <v>140</v>
      </c>
      <c r="T45" s="36">
        <f t="shared" si="19"/>
        <v>3.8136747480250617</v>
      </c>
      <c r="U45" s="33">
        <v>64</v>
      </c>
      <c r="V45" s="29">
        <f t="shared" si="20"/>
        <v>1.7433941705257423</v>
      </c>
    </row>
    <row r="46" spans="1:22" ht="15.75">
      <c r="A46" s="77" t="s">
        <v>41</v>
      </c>
      <c r="B46" s="28">
        <v>16</v>
      </c>
      <c r="C46" s="28">
        <v>16</v>
      </c>
      <c r="D46" s="29">
        <f t="shared" si="15"/>
        <v>100</v>
      </c>
      <c r="E46" s="34">
        <f t="shared" si="16"/>
        <v>4372</v>
      </c>
      <c r="F46" s="33">
        <f t="shared" si="17"/>
        <v>4052</v>
      </c>
      <c r="G46" s="36">
        <f t="shared" si="18"/>
        <v>92.68069533394328</v>
      </c>
      <c r="H46" s="39">
        <v>1353</v>
      </c>
      <c r="I46" s="38">
        <v>206</v>
      </c>
      <c r="J46" s="38">
        <v>0</v>
      </c>
      <c r="K46" s="38">
        <v>1642</v>
      </c>
      <c r="L46" s="38">
        <v>261</v>
      </c>
      <c r="M46" s="38">
        <v>89</v>
      </c>
      <c r="N46" s="38">
        <v>501</v>
      </c>
      <c r="O46" s="38">
        <v>0</v>
      </c>
      <c r="P46" s="38">
        <v>0</v>
      </c>
      <c r="Q46" s="38">
        <v>0</v>
      </c>
      <c r="R46" s="38">
        <v>0</v>
      </c>
      <c r="S46" s="33">
        <v>253</v>
      </c>
      <c r="T46" s="36">
        <f t="shared" si="19"/>
        <v>5.786825251601098</v>
      </c>
      <c r="U46" s="33">
        <v>67</v>
      </c>
      <c r="V46" s="29">
        <f t="shared" si="20"/>
        <v>1.5324794144556266</v>
      </c>
    </row>
    <row r="47" spans="1:22" ht="15.75">
      <c r="A47" s="77" t="s">
        <v>42</v>
      </c>
      <c r="B47" s="28">
        <v>26</v>
      </c>
      <c r="C47" s="28">
        <v>26</v>
      </c>
      <c r="D47" s="29">
        <f t="shared" si="15"/>
        <v>100</v>
      </c>
      <c r="E47" s="34">
        <f t="shared" si="16"/>
        <v>7171</v>
      </c>
      <c r="F47" s="33">
        <f t="shared" si="17"/>
        <v>6785</v>
      </c>
      <c r="G47" s="36">
        <f t="shared" si="18"/>
        <v>94.61720819969321</v>
      </c>
      <c r="H47" s="39">
        <v>2279</v>
      </c>
      <c r="I47" s="38">
        <v>285</v>
      </c>
      <c r="J47" s="38">
        <v>2068</v>
      </c>
      <c r="K47" s="38">
        <v>608</v>
      </c>
      <c r="L47" s="38">
        <v>867</v>
      </c>
      <c r="M47" s="38">
        <v>80</v>
      </c>
      <c r="N47" s="38">
        <v>598</v>
      </c>
      <c r="O47" s="38">
        <v>0</v>
      </c>
      <c r="P47" s="38">
        <v>0</v>
      </c>
      <c r="Q47" s="38">
        <v>0</v>
      </c>
      <c r="R47" s="38">
        <v>0</v>
      </c>
      <c r="S47" s="33">
        <v>246</v>
      </c>
      <c r="T47" s="36">
        <f t="shared" si="19"/>
        <v>3.430483893459769</v>
      </c>
      <c r="U47" s="33">
        <v>140</v>
      </c>
      <c r="V47" s="29">
        <f t="shared" si="20"/>
        <v>1.9523079068470228</v>
      </c>
    </row>
    <row r="48" spans="1:22" ht="15.75">
      <c r="A48" s="46"/>
      <c r="B48" s="37"/>
      <c r="C48" s="37"/>
      <c r="D48" s="35"/>
      <c r="E48" s="30"/>
      <c r="F48" s="31"/>
      <c r="G48" s="32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31"/>
      <c r="T48" s="32"/>
      <c r="U48" s="31"/>
      <c r="V48" s="35"/>
    </row>
    <row r="49" spans="1:22" ht="15.75">
      <c r="A49" s="47" t="s">
        <v>44</v>
      </c>
      <c r="B49" s="23">
        <f>SUM(B50:B51)</f>
        <v>84</v>
      </c>
      <c r="C49" s="23">
        <f>SUM(C50:C51)</f>
        <v>84</v>
      </c>
      <c r="D49" s="24">
        <f>SUM(C49/B49)*100</f>
        <v>100</v>
      </c>
      <c r="E49" s="25">
        <f>SUM(E50:E51)</f>
        <v>20619</v>
      </c>
      <c r="F49" s="26">
        <f>SUM(F50:F51)</f>
        <v>18974</v>
      </c>
      <c r="G49" s="27">
        <f>SUM(F49/E49)*100</f>
        <v>92.02192152868713</v>
      </c>
      <c r="H49" s="42">
        <f aca="true" t="shared" si="21" ref="H49:S49">SUM(H50:H51)</f>
        <v>8339</v>
      </c>
      <c r="I49" s="43">
        <f t="shared" si="21"/>
        <v>1625</v>
      </c>
      <c r="J49" s="43">
        <f t="shared" si="21"/>
        <v>833</v>
      </c>
      <c r="K49" s="43">
        <f t="shared" si="21"/>
        <v>3892</v>
      </c>
      <c r="L49" s="43">
        <f t="shared" si="21"/>
        <v>1546</v>
      </c>
      <c r="M49" s="43">
        <f>SUM(M50:M51)</f>
        <v>726</v>
      </c>
      <c r="N49" s="43">
        <f t="shared" si="21"/>
        <v>2013</v>
      </c>
      <c r="O49" s="43">
        <f t="shared" si="21"/>
        <v>0</v>
      </c>
      <c r="P49" s="43">
        <f t="shared" si="21"/>
        <v>0</v>
      </c>
      <c r="Q49" s="43">
        <f>SUM(Q50:Q51)</f>
        <v>0</v>
      </c>
      <c r="R49" s="43">
        <f t="shared" si="21"/>
        <v>0</v>
      </c>
      <c r="S49" s="26">
        <f t="shared" si="21"/>
        <v>1156</v>
      </c>
      <c r="T49" s="27">
        <f>SUM(S49/E49)*100</f>
        <v>5.606479460691595</v>
      </c>
      <c r="U49" s="26">
        <f>SUM(U50:U51)</f>
        <v>489</v>
      </c>
      <c r="V49" s="24">
        <f>SUM(U49/E49)*100</f>
        <v>2.3715990106212717</v>
      </c>
    </row>
    <row r="50" spans="1:22" ht="15.75">
      <c r="A50" s="77" t="s">
        <v>45</v>
      </c>
      <c r="B50" s="28">
        <v>60</v>
      </c>
      <c r="C50" s="28">
        <v>60</v>
      </c>
      <c r="D50" s="29">
        <f>SUM(C50/B50)*100</f>
        <v>100</v>
      </c>
      <c r="E50" s="34">
        <f>SUM(F50+U50+S50)</f>
        <v>13541</v>
      </c>
      <c r="F50" s="33">
        <f>SUM(H50:R50)</f>
        <v>12330</v>
      </c>
      <c r="G50" s="36">
        <f>SUM(F50/E50)*100</f>
        <v>91.05679048814712</v>
      </c>
      <c r="H50" s="39">
        <v>4557</v>
      </c>
      <c r="I50" s="38">
        <v>1549</v>
      </c>
      <c r="J50" s="38">
        <v>603</v>
      </c>
      <c r="K50" s="38">
        <v>3518</v>
      </c>
      <c r="L50" s="38">
        <v>716</v>
      </c>
      <c r="M50" s="38">
        <v>712</v>
      </c>
      <c r="N50" s="38">
        <v>675</v>
      </c>
      <c r="O50" s="38">
        <v>0</v>
      </c>
      <c r="P50" s="38">
        <v>0</v>
      </c>
      <c r="Q50" s="38">
        <v>0</v>
      </c>
      <c r="R50" s="38">
        <v>0</v>
      </c>
      <c r="S50" s="33">
        <v>854</v>
      </c>
      <c r="T50" s="36">
        <f>SUM(S50/E50)*100</f>
        <v>6.306772025699726</v>
      </c>
      <c r="U50" s="33">
        <v>357</v>
      </c>
      <c r="V50" s="29">
        <f>SUM(U50/E50)*100</f>
        <v>2.6364374861531643</v>
      </c>
    </row>
    <row r="51" spans="1:22" ht="15.75">
      <c r="A51" s="77" t="s">
        <v>46</v>
      </c>
      <c r="B51" s="28">
        <v>24</v>
      </c>
      <c r="C51" s="28">
        <v>24</v>
      </c>
      <c r="D51" s="29">
        <f>SUM(C51/B51)*100</f>
        <v>100</v>
      </c>
      <c r="E51" s="34">
        <f>SUM(F51+U51+S51)</f>
        <v>7078</v>
      </c>
      <c r="F51" s="33">
        <f>SUM(H51:R51)</f>
        <v>6644</v>
      </c>
      <c r="G51" s="36">
        <f>SUM(F51/E51)*100</f>
        <v>93.86832438541961</v>
      </c>
      <c r="H51" s="39">
        <v>3782</v>
      </c>
      <c r="I51" s="38">
        <v>76</v>
      </c>
      <c r="J51" s="38">
        <v>230</v>
      </c>
      <c r="K51" s="38">
        <v>374</v>
      </c>
      <c r="L51" s="38">
        <v>830</v>
      </c>
      <c r="M51" s="38">
        <v>14</v>
      </c>
      <c r="N51" s="38">
        <v>1338</v>
      </c>
      <c r="O51" s="38">
        <v>0</v>
      </c>
      <c r="P51" s="38">
        <v>0</v>
      </c>
      <c r="Q51" s="38">
        <v>0</v>
      </c>
      <c r="R51" s="38">
        <v>0</v>
      </c>
      <c r="S51" s="33">
        <v>302</v>
      </c>
      <c r="T51" s="36">
        <f>SUM(S51/E51)*100</f>
        <v>4.266742017519073</v>
      </c>
      <c r="U51" s="33">
        <v>132</v>
      </c>
      <c r="V51" s="29">
        <f>SUM(U51/E51)*100</f>
        <v>1.864933597061317</v>
      </c>
    </row>
    <row r="52" spans="1:22" ht="15.75">
      <c r="A52" s="46"/>
      <c r="B52" s="37"/>
      <c r="C52" s="37"/>
      <c r="D52" s="35"/>
      <c r="E52" s="30"/>
      <c r="F52" s="31"/>
      <c r="G52" s="32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1"/>
      <c r="T52" s="32"/>
      <c r="U52" s="31"/>
      <c r="V52" s="35"/>
    </row>
    <row r="53" spans="1:22" ht="15.75">
      <c r="A53" s="47" t="s">
        <v>49</v>
      </c>
      <c r="B53" s="23">
        <f>SUM(B54:B60)</f>
        <v>271</v>
      </c>
      <c r="C53" s="23">
        <f>SUM(C54:C60)</f>
        <v>271</v>
      </c>
      <c r="D53" s="24">
        <f>SUM(C53/B53)*100</f>
        <v>100</v>
      </c>
      <c r="E53" s="25">
        <f>SUM(E54:E60)</f>
        <v>71266</v>
      </c>
      <c r="F53" s="26">
        <f>SUM(F54:F60)</f>
        <v>67753</v>
      </c>
      <c r="G53" s="27">
        <f>SUM(F53/E53)*100</f>
        <v>95.07058064154015</v>
      </c>
      <c r="H53" s="42">
        <f aca="true" t="shared" si="22" ref="H53:O53">SUM(H54:H60)</f>
        <v>20572</v>
      </c>
      <c r="I53" s="43">
        <f t="shared" si="22"/>
        <v>2998</v>
      </c>
      <c r="J53" s="43">
        <f t="shared" si="22"/>
        <v>7624</v>
      </c>
      <c r="K53" s="43">
        <f t="shared" si="22"/>
        <v>23854</v>
      </c>
      <c r="L53" s="43">
        <f t="shared" si="22"/>
        <v>8149</v>
      </c>
      <c r="M53" s="43">
        <f>SUM(M54:M60)</f>
        <v>1571</v>
      </c>
      <c r="N53" s="43">
        <f t="shared" si="22"/>
        <v>2425</v>
      </c>
      <c r="O53" s="43">
        <f t="shared" si="22"/>
        <v>560</v>
      </c>
      <c r="P53" s="43">
        <f>SUM(P54:P60)</f>
        <v>0</v>
      </c>
      <c r="Q53" s="43">
        <f>SUM(Q54:Q60)</f>
        <v>0</v>
      </c>
      <c r="R53" s="43">
        <f>SUM(R54:R60)</f>
        <v>0</v>
      </c>
      <c r="S53" s="26">
        <f>SUM(S54:S60)</f>
        <v>2481</v>
      </c>
      <c r="T53" s="27">
        <f>SUM(S53/E53)*100</f>
        <v>3.481323492268403</v>
      </c>
      <c r="U53" s="26">
        <f>SUM(U54:U60)</f>
        <v>1032</v>
      </c>
      <c r="V53" s="24">
        <f>SUM(U53/E53)*100</f>
        <v>1.4480958661914516</v>
      </c>
    </row>
    <row r="54" spans="1:22" ht="15.75">
      <c r="A54" s="77" t="s">
        <v>50</v>
      </c>
      <c r="B54" s="28">
        <v>77</v>
      </c>
      <c r="C54" s="28">
        <v>77</v>
      </c>
      <c r="D54" s="29">
        <f aca="true" t="shared" si="23" ref="D54:D60">SUM(C54/B54)*100</f>
        <v>100</v>
      </c>
      <c r="E54" s="34">
        <f aca="true" t="shared" si="24" ref="E54:E60">SUM(F54+U54+S54)</f>
        <v>29205</v>
      </c>
      <c r="F54" s="33">
        <f>SUM(H54:R54)</f>
        <v>28053</v>
      </c>
      <c r="G54" s="36">
        <f aca="true" t="shared" si="25" ref="G54:G60">SUM(F54/E54)*100</f>
        <v>96.05546995377505</v>
      </c>
      <c r="H54" s="39">
        <v>7710</v>
      </c>
      <c r="I54" s="38">
        <v>777</v>
      </c>
      <c r="J54" s="38">
        <v>2786</v>
      </c>
      <c r="K54" s="38">
        <v>11638</v>
      </c>
      <c r="L54" s="38">
        <v>2849</v>
      </c>
      <c r="M54" s="38">
        <v>133</v>
      </c>
      <c r="N54" s="38">
        <v>1603</v>
      </c>
      <c r="O54" s="38">
        <v>557</v>
      </c>
      <c r="P54" s="38">
        <v>0</v>
      </c>
      <c r="Q54" s="38">
        <v>0</v>
      </c>
      <c r="R54" s="38">
        <v>0</v>
      </c>
      <c r="S54" s="33">
        <v>750</v>
      </c>
      <c r="T54" s="36">
        <f aca="true" t="shared" si="26" ref="T54:T60">SUM(S54/E54)*100</f>
        <v>2.5680534155110424</v>
      </c>
      <c r="U54" s="33">
        <v>402</v>
      </c>
      <c r="V54" s="29">
        <f aca="true" t="shared" si="27" ref="V54:V60">SUM(U54/E54)*100</f>
        <v>1.376476630713919</v>
      </c>
    </row>
    <row r="55" spans="1:22" ht="15.75">
      <c r="A55" s="77" t="s">
        <v>51</v>
      </c>
      <c r="B55" s="28">
        <v>35</v>
      </c>
      <c r="C55" s="28">
        <v>35</v>
      </c>
      <c r="D55" s="29">
        <f t="shared" si="23"/>
        <v>100</v>
      </c>
      <c r="E55" s="34">
        <f t="shared" si="24"/>
        <v>5100</v>
      </c>
      <c r="F55" s="33">
        <f aca="true" t="shared" si="28" ref="F55:F60">SUM(H55:R55)</f>
        <v>4831</v>
      </c>
      <c r="G55" s="36">
        <f t="shared" si="25"/>
        <v>94.72549019607843</v>
      </c>
      <c r="H55" s="39">
        <v>1436</v>
      </c>
      <c r="I55" s="38">
        <v>322</v>
      </c>
      <c r="J55" s="38">
        <v>615</v>
      </c>
      <c r="K55" s="38">
        <v>778</v>
      </c>
      <c r="L55" s="38">
        <v>1465</v>
      </c>
      <c r="M55" s="38">
        <v>86</v>
      </c>
      <c r="N55" s="38">
        <v>129</v>
      </c>
      <c r="O55" s="38">
        <v>0</v>
      </c>
      <c r="P55" s="38">
        <v>0</v>
      </c>
      <c r="Q55" s="38">
        <v>0</v>
      </c>
      <c r="R55" s="38">
        <v>0</v>
      </c>
      <c r="S55" s="33">
        <v>192</v>
      </c>
      <c r="T55" s="36">
        <f t="shared" si="26"/>
        <v>3.7647058823529407</v>
      </c>
      <c r="U55" s="33">
        <v>77</v>
      </c>
      <c r="V55" s="29">
        <f t="shared" si="27"/>
        <v>1.5098039215686274</v>
      </c>
    </row>
    <row r="56" spans="1:22" ht="15.75">
      <c r="A56" s="77" t="s">
        <v>52</v>
      </c>
      <c r="B56" s="28">
        <v>31</v>
      </c>
      <c r="C56" s="28">
        <v>31</v>
      </c>
      <c r="D56" s="29">
        <f t="shared" si="23"/>
        <v>100</v>
      </c>
      <c r="E56" s="34">
        <f t="shared" si="24"/>
        <v>5625</v>
      </c>
      <c r="F56" s="33">
        <f t="shared" si="28"/>
        <v>5233</v>
      </c>
      <c r="G56" s="36">
        <f t="shared" si="25"/>
        <v>93.0311111111111</v>
      </c>
      <c r="H56" s="39">
        <v>1556</v>
      </c>
      <c r="I56" s="38">
        <v>300</v>
      </c>
      <c r="J56" s="38">
        <v>537</v>
      </c>
      <c r="K56" s="38">
        <v>1365</v>
      </c>
      <c r="L56" s="38">
        <v>820</v>
      </c>
      <c r="M56" s="38">
        <v>601</v>
      </c>
      <c r="N56" s="38">
        <v>53</v>
      </c>
      <c r="O56" s="38">
        <v>1</v>
      </c>
      <c r="P56" s="38">
        <v>0</v>
      </c>
      <c r="Q56" s="38">
        <v>0</v>
      </c>
      <c r="R56" s="38">
        <v>0</v>
      </c>
      <c r="S56" s="33">
        <v>313</v>
      </c>
      <c r="T56" s="36">
        <f t="shared" si="26"/>
        <v>5.564444444444445</v>
      </c>
      <c r="U56" s="33">
        <v>79</v>
      </c>
      <c r="V56" s="29">
        <f t="shared" si="27"/>
        <v>1.4044444444444444</v>
      </c>
    </row>
    <row r="57" spans="1:22" ht="15.75">
      <c r="A57" s="77" t="s">
        <v>53</v>
      </c>
      <c r="B57" s="28">
        <v>55</v>
      </c>
      <c r="C57" s="28">
        <v>55</v>
      </c>
      <c r="D57" s="29">
        <f t="shared" si="23"/>
        <v>100</v>
      </c>
      <c r="E57" s="34">
        <f t="shared" si="24"/>
        <v>10516</v>
      </c>
      <c r="F57" s="33">
        <f t="shared" si="28"/>
        <v>9918</v>
      </c>
      <c r="G57" s="36">
        <f t="shared" si="25"/>
        <v>94.31342715861545</v>
      </c>
      <c r="H57" s="39">
        <v>3330</v>
      </c>
      <c r="I57" s="38">
        <v>418</v>
      </c>
      <c r="J57" s="38">
        <v>674</v>
      </c>
      <c r="K57" s="38">
        <v>4653</v>
      </c>
      <c r="L57" s="38">
        <v>539</v>
      </c>
      <c r="M57" s="38">
        <v>171</v>
      </c>
      <c r="N57" s="38">
        <v>131</v>
      </c>
      <c r="O57" s="38">
        <v>2</v>
      </c>
      <c r="P57" s="38">
        <v>0</v>
      </c>
      <c r="Q57" s="38">
        <v>0</v>
      </c>
      <c r="R57" s="38">
        <v>0</v>
      </c>
      <c r="S57" s="33">
        <v>426</v>
      </c>
      <c r="T57" s="36">
        <f t="shared" si="26"/>
        <v>4.05096995055154</v>
      </c>
      <c r="U57" s="33">
        <v>172</v>
      </c>
      <c r="V57" s="29">
        <f t="shared" si="27"/>
        <v>1.6356028908330162</v>
      </c>
    </row>
    <row r="58" spans="1:22" ht="15.75">
      <c r="A58" s="77" t="s">
        <v>54</v>
      </c>
      <c r="B58" s="28">
        <v>21</v>
      </c>
      <c r="C58" s="28">
        <v>21</v>
      </c>
      <c r="D58" s="29">
        <f t="shared" si="23"/>
        <v>100</v>
      </c>
      <c r="E58" s="34">
        <f t="shared" si="24"/>
        <v>6414</v>
      </c>
      <c r="F58" s="33">
        <f t="shared" si="28"/>
        <v>6082</v>
      </c>
      <c r="G58" s="36">
        <f t="shared" si="25"/>
        <v>94.82382288743374</v>
      </c>
      <c r="H58" s="39">
        <v>2036</v>
      </c>
      <c r="I58" s="38">
        <v>546</v>
      </c>
      <c r="J58" s="38">
        <v>855</v>
      </c>
      <c r="K58" s="38">
        <v>1996</v>
      </c>
      <c r="L58" s="38">
        <v>298</v>
      </c>
      <c r="M58" s="38">
        <v>132</v>
      </c>
      <c r="N58" s="38">
        <v>219</v>
      </c>
      <c r="O58" s="38">
        <v>0</v>
      </c>
      <c r="P58" s="38">
        <v>0</v>
      </c>
      <c r="Q58" s="38">
        <v>0</v>
      </c>
      <c r="R58" s="38">
        <v>0</v>
      </c>
      <c r="S58" s="33">
        <v>245</v>
      </c>
      <c r="T58" s="36">
        <f t="shared" si="26"/>
        <v>3.819769254755223</v>
      </c>
      <c r="U58" s="33">
        <v>87</v>
      </c>
      <c r="V58" s="29">
        <f t="shared" si="27"/>
        <v>1.3564078578110383</v>
      </c>
    </row>
    <row r="59" spans="1:22" ht="15.75">
      <c r="A59" s="77" t="s">
        <v>55</v>
      </c>
      <c r="B59" s="28">
        <v>35</v>
      </c>
      <c r="C59" s="28">
        <v>35</v>
      </c>
      <c r="D59" s="29">
        <f t="shared" si="23"/>
        <v>100</v>
      </c>
      <c r="E59" s="34">
        <f t="shared" si="24"/>
        <v>9172</v>
      </c>
      <c r="F59" s="33">
        <f t="shared" si="28"/>
        <v>8645</v>
      </c>
      <c r="G59" s="36">
        <f t="shared" si="25"/>
        <v>94.25425207152203</v>
      </c>
      <c r="H59" s="39">
        <v>2811</v>
      </c>
      <c r="I59" s="38">
        <v>174</v>
      </c>
      <c r="J59" s="38">
        <v>1809</v>
      </c>
      <c r="K59" s="38">
        <v>2488</v>
      </c>
      <c r="L59" s="38">
        <v>786</v>
      </c>
      <c r="M59" s="38">
        <v>379</v>
      </c>
      <c r="N59" s="38">
        <v>198</v>
      </c>
      <c r="O59" s="38">
        <v>0</v>
      </c>
      <c r="P59" s="38">
        <v>0</v>
      </c>
      <c r="Q59" s="38">
        <v>0</v>
      </c>
      <c r="R59" s="38">
        <v>0</v>
      </c>
      <c r="S59" s="33">
        <v>381</v>
      </c>
      <c r="T59" s="36">
        <f t="shared" si="26"/>
        <v>4.153946794592237</v>
      </c>
      <c r="U59" s="33">
        <v>146</v>
      </c>
      <c r="V59" s="29">
        <f t="shared" si="27"/>
        <v>1.5918011338857392</v>
      </c>
    </row>
    <row r="60" spans="1:22" ht="15.75">
      <c r="A60" s="77" t="s">
        <v>56</v>
      </c>
      <c r="B60" s="28">
        <v>17</v>
      </c>
      <c r="C60" s="28">
        <v>17</v>
      </c>
      <c r="D60" s="29">
        <f t="shared" si="23"/>
        <v>100</v>
      </c>
      <c r="E60" s="34">
        <f t="shared" si="24"/>
        <v>5234</v>
      </c>
      <c r="F60" s="33">
        <f t="shared" si="28"/>
        <v>4991</v>
      </c>
      <c r="G60" s="36">
        <f t="shared" si="25"/>
        <v>95.3572793274742</v>
      </c>
      <c r="H60" s="39">
        <v>1693</v>
      </c>
      <c r="I60" s="38">
        <v>461</v>
      </c>
      <c r="J60" s="38">
        <v>348</v>
      </c>
      <c r="K60" s="38">
        <v>936</v>
      </c>
      <c r="L60" s="38">
        <v>1392</v>
      </c>
      <c r="M60" s="38">
        <v>69</v>
      </c>
      <c r="N60" s="38">
        <v>92</v>
      </c>
      <c r="O60" s="38">
        <v>0</v>
      </c>
      <c r="P60" s="38">
        <v>0</v>
      </c>
      <c r="Q60" s="38">
        <v>0</v>
      </c>
      <c r="R60" s="38">
        <v>0</v>
      </c>
      <c r="S60" s="33">
        <v>174</v>
      </c>
      <c r="T60" s="36">
        <f t="shared" si="26"/>
        <v>3.3244172716851357</v>
      </c>
      <c r="U60" s="33">
        <v>69</v>
      </c>
      <c r="V60" s="29">
        <f t="shared" si="27"/>
        <v>1.3183034008406571</v>
      </c>
    </row>
    <row r="61" spans="1:22" ht="15.75">
      <c r="A61" s="46"/>
      <c r="B61" s="37"/>
      <c r="C61" s="37"/>
      <c r="D61" s="35"/>
      <c r="E61" s="30"/>
      <c r="F61" s="31"/>
      <c r="G61" s="32"/>
      <c r="H61" s="4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31"/>
      <c r="T61" s="32"/>
      <c r="U61" s="31"/>
      <c r="V61" s="35"/>
    </row>
    <row r="62" spans="1:22" ht="15.75">
      <c r="A62" s="47" t="s">
        <v>57</v>
      </c>
      <c r="B62" s="23">
        <f>SUM(B63:B69)</f>
        <v>225</v>
      </c>
      <c r="C62" s="23">
        <f>SUM(C63:C69)</f>
        <v>225</v>
      </c>
      <c r="D62" s="24">
        <f>SUM(C62/B62)*100</f>
        <v>100</v>
      </c>
      <c r="E62" s="25">
        <f>SUM(E63:E69)</f>
        <v>62001</v>
      </c>
      <c r="F62" s="26">
        <f>SUM(F63:F69)</f>
        <v>57694</v>
      </c>
      <c r="G62" s="27">
        <f>SUM(F62/E62)*100</f>
        <v>93.05333784938952</v>
      </c>
      <c r="H62" s="42">
        <f aca="true" t="shared" si="29" ref="H62:O62">SUM(H63:H69)</f>
        <v>22465</v>
      </c>
      <c r="I62" s="43">
        <f t="shared" si="29"/>
        <v>2685</v>
      </c>
      <c r="J62" s="43">
        <f t="shared" si="29"/>
        <v>5428</v>
      </c>
      <c r="K62" s="43">
        <f t="shared" si="29"/>
        <v>16171</v>
      </c>
      <c r="L62" s="43">
        <f t="shared" si="29"/>
        <v>5637</v>
      </c>
      <c r="M62" s="43">
        <f>SUM(M63:M69)</f>
        <v>1404</v>
      </c>
      <c r="N62" s="43">
        <f t="shared" si="29"/>
        <v>2528</v>
      </c>
      <c r="O62" s="43">
        <f t="shared" si="29"/>
        <v>1376</v>
      </c>
      <c r="P62" s="43">
        <f>SUM(P63:P69)</f>
        <v>0</v>
      </c>
      <c r="Q62" s="43">
        <f>SUM(Q63:Q69)</f>
        <v>0</v>
      </c>
      <c r="R62" s="43">
        <f>SUM(R63:R69)</f>
        <v>0</v>
      </c>
      <c r="S62" s="26">
        <f>SUM(S63:S69)</f>
        <v>3228</v>
      </c>
      <c r="T62" s="27">
        <f>SUM(S62/E62)*100</f>
        <v>5.206367639231625</v>
      </c>
      <c r="U62" s="26">
        <f>SUM(U63:U69)</f>
        <v>1079</v>
      </c>
      <c r="V62" s="24">
        <f>SUM(U62/E62)*100</f>
        <v>1.7402945113788488</v>
      </c>
    </row>
    <row r="63" spans="1:22" ht="15.75">
      <c r="A63" s="77" t="s">
        <v>58</v>
      </c>
      <c r="B63" s="28">
        <v>24</v>
      </c>
      <c r="C63" s="28">
        <v>24</v>
      </c>
      <c r="D63" s="29">
        <f aca="true" t="shared" si="30" ref="D63:D69">SUM(C63/B63)*100</f>
        <v>100</v>
      </c>
      <c r="E63" s="34">
        <f>SUM(F63+U63+S63)</f>
        <v>7220</v>
      </c>
      <c r="F63" s="33">
        <f>SUM(H63:R63)</f>
        <v>6695</v>
      </c>
      <c r="G63" s="36">
        <f aca="true" t="shared" si="31" ref="G63:G69">SUM(F63/E63)*100</f>
        <v>92.72853185595568</v>
      </c>
      <c r="H63" s="39">
        <v>2167</v>
      </c>
      <c r="I63" s="38">
        <v>246</v>
      </c>
      <c r="J63" s="38">
        <v>423</v>
      </c>
      <c r="K63" s="38">
        <v>2022</v>
      </c>
      <c r="L63" s="38">
        <v>913</v>
      </c>
      <c r="M63" s="38">
        <v>141</v>
      </c>
      <c r="N63" s="38">
        <v>622</v>
      </c>
      <c r="O63" s="38">
        <v>161</v>
      </c>
      <c r="P63" s="38">
        <v>0</v>
      </c>
      <c r="Q63" s="38">
        <v>0</v>
      </c>
      <c r="R63" s="38">
        <v>0</v>
      </c>
      <c r="S63" s="33">
        <v>408</v>
      </c>
      <c r="T63" s="36">
        <f aca="true" t="shared" si="32" ref="T63:T69">SUM(S63/E63)*100</f>
        <v>5.650969529085873</v>
      </c>
      <c r="U63" s="33">
        <v>117</v>
      </c>
      <c r="V63" s="29">
        <f aca="true" t="shared" si="33" ref="V63:V69">SUM(U63/E63)*100</f>
        <v>1.6204986149584488</v>
      </c>
    </row>
    <row r="64" spans="1:22" ht="15.75">
      <c r="A64" s="77" t="s">
        <v>59</v>
      </c>
      <c r="B64" s="28">
        <v>62</v>
      </c>
      <c r="C64" s="28">
        <v>62</v>
      </c>
      <c r="D64" s="29">
        <f t="shared" si="30"/>
        <v>100</v>
      </c>
      <c r="E64" s="34">
        <f aca="true" t="shared" si="34" ref="E64:E69">SUM(F64+U64+S64)</f>
        <v>18391</v>
      </c>
      <c r="F64" s="33">
        <f aca="true" t="shared" si="35" ref="F64:F69">SUM(H64:R64)</f>
        <v>16897</v>
      </c>
      <c r="G64" s="36">
        <f t="shared" si="31"/>
        <v>91.87646131259855</v>
      </c>
      <c r="H64" s="39">
        <v>6867</v>
      </c>
      <c r="I64" s="38">
        <v>968</v>
      </c>
      <c r="J64" s="38">
        <v>2576</v>
      </c>
      <c r="K64" s="38">
        <v>3887</v>
      </c>
      <c r="L64" s="38">
        <v>1346</v>
      </c>
      <c r="M64" s="38">
        <v>611</v>
      </c>
      <c r="N64" s="38">
        <v>389</v>
      </c>
      <c r="O64" s="38">
        <v>253</v>
      </c>
      <c r="P64" s="38">
        <v>0</v>
      </c>
      <c r="Q64" s="38">
        <v>0</v>
      </c>
      <c r="R64" s="38">
        <v>0</v>
      </c>
      <c r="S64" s="33">
        <v>1155</v>
      </c>
      <c r="T64" s="36">
        <f t="shared" si="32"/>
        <v>6.2802457723886675</v>
      </c>
      <c r="U64" s="33">
        <v>339</v>
      </c>
      <c r="V64" s="29">
        <f t="shared" si="33"/>
        <v>1.843292915012778</v>
      </c>
    </row>
    <row r="65" spans="1:22" ht="15.75">
      <c r="A65" s="77" t="s">
        <v>60</v>
      </c>
      <c r="B65" s="28">
        <v>51</v>
      </c>
      <c r="C65" s="28">
        <v>51</v>
      </c>
      <c r="D65" s="29">
        <f t="shared" si="30"/>
        <v>100</v>
      </c>
      <c r="E65" s="34">
        <f t="shared" si="34"/>
        <v>17146</v>
      </c>
      <c r="F65" s="33">
        <f t="shared" si="35"/>
        <v>16147</v>
      </c>
      <c r="G65" s="36">
        <f t="shared" si="31"/>
        <v>94.17356817916715</v>
      </c>
      <c r="H65" s="39">
        <v>6588</v>
      </c>
      <c r="I65" s="38">
        <v>558</v>
      </c>
      <c r="J65" s="38">
        <v>638</v>
      </c>
      <c r="K65" s="38">
        <v>5164</v>
      </c>
      <c r="L65" s="38">
        <v>1775</v>
      </c>
      <c r="M65" s="38">
        <v>289</v>
      </c>
      <c r="N65" s="38">
        <v>346</v>
      </c>
      <c r="O65" s="38">
        <v>789</v>
      </c>
      <c r="P65" s="38">
        <v>0</v>
      </c>
      <c r="Q65" s="38">
        <v>0</v>
      </c>
      <c r="R65" s="38">
        <v>0</v>
      </c>
      <c r="S65" s="33">
        <v>714</v>
      </c>
      <c r="T65" s="36">
        <f t="shared" si="32"/>
        <v>4.164236556631284</v>
      </c>
      <c r="U65" s="33">
        <v>285</v>
      </c>
      <c r="V65" s="29">
        <f t="shared" si="33"/>
        <v>1.662195264201563</v>
      </c>
    </row>
    <row r="66" spans="1:22" ht="15.75">
      <c r="A66" s="77" t="s">
        <v>61</v>
      </c>
      <c r="B66" s="28">
        <v>31</v>
      </c>
      <c r="C66" s="28">
        <v>31</v>
      </c>
      <c r="D66" s="29">
        <f t="shared" si="30"/>
        <v>100</v>
      </c>
      <c r="E66" s="34">
        <f t="shared" si="34"/>
        <v>6759</v>
      </c>
      <c r="F66" s="33">
        <f t="shared" si="35"/>
        <v>6255</v>
      </c>
      <c r="G66" s="36">
        <f t="shared" si="31"/>
        <v>92.54327563249002</v>
      </c>
      <c r="H66" s="39">
        <v>2659</v>
      </c>
      <c r="I66" s="38">
        <v>355</v>
      </c>
      <c r="J66" s="38">
        <v>947</v>
      </c>
      <c r="K66" s="38">
        <v>1595</v>
      </c>
      <c r="L66" s="38">
        <v>442</v>
      </c>
      <c r="M66" s="38">
        <v>101</v>
      </c>
      <c r="N66" s="38">
        <v>156</v>
      </c>
      <c r="O66" s="38">
        <v>0</v>
      </c>
      <c r="P66" s="38">
        <v>0</v>
      </c>
      <c r="Q66" s="38">
        <v>0</v>
      </c>
      <c r="R66" s="38">
        <v>0</v>
      </c>
      <c r="S66" s="33">
        <v>385</v>
      </c>
      <c r="T66" s="36">
        <f t="shared" si="32"/>
        <v>5.696108891847906</v>
      </c>
      <c r="U66" s="33">
        <v>119</v>
      </c>
      <c r="V66" s="29">
        <f t="shared" si="33"/>
        <v>1.7606154756620802</v>
      </c>
    </row>
    <row r="67" spans="1:22" ht="15.75">
      <c r="A67" s="77" t="s">
        <v>62</v>
      </c>
      <c r="B67" s="28">
        <v>13</v>
      </c>
      <c r="C67" s="28">
        <v>13</v>
      </c>
      <c r="D67" s="29">
        <f t="shared" si="30"/>
        <v>100</v>
      </c>
      <c r="E67" s="34">
        <f t="shared" si="34"/>
        <v>2887</v>
      </c>
      <c r="F67" s="33">
        <f t="shared" si="35"/>
        <v>2671</v>
      </c>
      <c r="G67" s="36">
        <f t="shared" si="31"/>
        <v>92.51818496709386</v>
      </c>
      <c r="H67" s="39">
        <v>1079</v>
      </c>
      <c r="I67" s="38">
        <v>149</v>
      </c>
      <c r="J67" s="38">
        <v>262</v>
      </c>
      <c r="K67" s="38">
        <v>615</v>
      </c>
      <c r="L67" s="38">
        <v>297</v>
      </c>
      <c r="M67" s="38">
        <v>92</v>
      </c>
      <c r="N67" s="38">
        <v>177</v>
      </c>
      <c r="O67" s="38">
        <v>0</v>
      </c>
      <c r="P67" s="38">
        <v>0</v>
      </c>
      <c r="Q67" s="38">
        <v>0</v>
      </c>
      <c r="R67" s="38">
        <v>0</v>
      </c>
      <c r="S67" s="33">
        <v>128</v>
      </c>
      <c r="T67" s="36">
        <f t="shared" si="32"/>
        <v>4.433668167648078</v>
      </c>
      <c r="U67" s="33">
        <v>88</v>
      </c>
      <c r="V67" s="29">
        <f t="shared" si="33"/>
        <v>3.0481468652580532</v>
      </c>
    </row>
    <row r="68" spans="1:22" ht="15.75">
      <c r="A68" s="77" t="s">
        <v>63</v>
      </c>
      <c r="B68" s="28">
        <v>16</v>
      </c>
      <c r="C68" s="28">
        <v>16</v>
      </c>
      <c r="D68" s="29">
        <f t="shared" si="30"/>
        <v>100</v>
      </c>
      <c r="E68" s="34">
        <f t="shared" si="34"/>
        <v>2872</v>
      </c>
      <c r="F68" s="33">
        <f t="shared" si="35"/>
        <v>2668</v>
      </c>
      <c r="G68" s="36">
        <f t="shared" si="31"/>
        <v>92.89693593314763</v>
      </c>
      <c r="H68" s="39">
        <v>898</v>
      </c>
      <c r="I68" s="38">
        <v>61</v>
      </c>
      <c r="J68" s="38">
        <v>2</v>
      </c>
      <c r="K68" s="38">
        <v>1333</v>
      </c>
      <c r="L68" s="38">
        <v>113</v>
      </c>
      <c r="M68" s="38">
        <v>58</v>
      </c>
      <c r="N68" s="38">
        <v>30</v>
      </c>
      <c r="O68" s="38">
        <v>173</v>
      </c>
      <c r="P68" s="38">
        <v>0</v>
      </c>
      <c r="Q68" s="38">
        <v>0</v>
      </c>
      <c r="R68" s="38">
        <v>0</v>
      </c>
      <c r="S68" s="33">
        <v>173</v>
      </c>
      <c r="T68" s="36">
        <f t="shared" si="32"/>
        <v>6.023676880222841</v>
      </c>
      <c r="U68" s="33">
        <v>31</v>
      </c>
      <c r="V68" s="29">
        <f t="shared" si="33"/>
        <v>1.0793871866295264</v>
      </c>
    </row>
    <row r="69" spans="1:22" ht="15.75">
      <c r="A69" s="77" t="s">
        <v>64</v>
      </c>
      <c r="B69" s="28">
        <v>28</v>
      </c>
      <c r="C69" s="28">
        <v>28</v>
      </c>
      <c r="D69" s="29">
        <f t="shared" si="30"/>
        <v>100</v>
      </c>
      <c r="E69" s="34">
        <f t="shared" si="34"/>
        <v>6726</v>
      </c>
      <c r="F69" s="33">
        <f t="shared" si="35"/>
        <v>6361</v>
      </c>
      <c r="G69" s="36">
        <f t="shared" si="31"/>
        <v>94.57329765090692</v>
      </c>
      <c r="H69" s="39">
        <v>2207</v>
      </c>
      <c r="I69" s="38">
        <v>348</v>
      </c>
      <c r="J69" s="38">
        <v>580</v>
      </c>
      <c r="K69" s="38">
        <v>1555</v>
      </c>
      <c r="L69" s="38">
        <v>751</v>
      </c>
      <c r="M69" s="38">
        <v>112</v>
      </c>
      <c r="N69" s="38">
        <v>808</v>
      </c>
      <c r="O69" s="38">
        <v>0</v>
      </c>
      <c r="P69" s="38">
        <v>0</v>
      </c>
      <c r="Q69" s="38">
        <v>0</v>
      </c>
      <c r="R69" s="38">
        <v>0</v>
      </c>
      <c r="S69" s="33">
        <v>265</v>
      </c>
      <c r="T69" s="36">
        <f t="shared" si="32"/>
        <v>3.9399345822182577</v>
      </c>
      <c r="U69" s="33">
        <v>100</v>
      </c>
      <c r="V69" s="29">
        <f t="shared" si="33"/>
        <v>1.486767766874814</v>
      </c>
    </row>
    <row r="70" spans="1:22" ht="15.75">
      <c r="A70" s="46"/>
      <c r="B70" s="37"/>
      <c r="C70" s="37"/>
      <c r="D70" s="35"/>
      <c r="E70" s="30"/>
      <c r="F70" s="31"/>
      <c r="G70" s="32"/>
      <c r="H70" s="40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31"/>
      <c r="T70" s="32"/>
      <c r="U70" s="31"/>
      <c r="V70" s="35"/>
    </row>
    <row r="71" spans="1:22" ht="15.75">
      <c r="A71" s="47" t="s">
        <v>65</v>
      </c>
      <c r="B71" s="23">
        <f>SUM(B72:B82)</f>
        <v>2378</v>
      </c>
      <c r="C71" s="23">
        <f>SUM(C72:C82)</f>
        <v>2369</v>
      </c>
      <c r="D71" s="24">
        <f>SUM(C71/B71)*100</f>
        <v>99.6215306980656</v>
      </c>
      <c r="E71" s="25">
        <f>SUM(E72:E82)</f>
        <v>747045</v>
      </c>
      <c r="F71" s="26">
        <f>SUM(F72:F82)</f>
        <v>709625</v>
      </c>
      <c r="G71" s="27">
        <f>SUM(F71/E71)*100</f>
        <v>94.99093093454879</v>
      </c>
      <c r="H71" s="42">
        <f aca="true" t="shared" si="36" ref="H71:O71">SUM(H72:H82)</f>
        <v>240480</v>
      </c>
      <c r="I71" s="43">
        <f t="shared" si="36"/>
        <v>22369</v>
      </c>
      <c r="J71" s="43">
        <f t="shared" si="36"/>
        <v>41543</v>
      </c>
      <c r="K71" s="43">
        <f t="shared" si="36"/>
        <v>110221</v>
      </c>
      <c r="L71" s="43">
        <f t="shared" si="36"/>
        <v>165110</v>
      </c>
      <c r="M71" s="43">
        <f>SUM(M72:M82)</f>
        <v>27621</v>
      </c>
      <c r="N71" s="43">
        <f t="shared" si="36"/>
        <v>44700</v>
      </c>
      <c r="O71" s="43">
        <f t="shared" si="36"/>
        <v>5810</v>
      </c>
      <c r="P71" s="43">
        <f>SUM(P72:P82)</f>
        <v>51771</v>
      </c>
      <c r="Q71" s="43">
        <f>SUM(Q72:Q82)</f>
        <v>0</v>
      </c>
      <c r="R71" s="43">
        <f>SUM(R72:R82)</f>
        <v>0</v>
      </c>
      <c r="S71" s="26">
        <f>SUM(S72:S82)</f>
        <v>22594</v>
      </c>
      <c r="T71" s="27">
        <f>SUM(S71/E71)*100</f>
        <v>3.0244496650134867</v>
      </c>
      <c r="U71" s="26">
        <f>SUM(U72:U82)</f>
        <v>14826</v>
      </c>
      <c r="V71" s="24">
        <f>SUM(U71/E71)*100</f>
        <v>1.9846194004377247</v>
      </c>
    </row>
    <row r="72" spans="1:22" ht="15.75">
      <c r="A72" s="77" t="s">
        <v>66</v>
      </c>
      <c r="B72" s="28">
        <v>250</v>
      </c>
      <c r="C72" s="28">
        <v>248</v>
      </c>
      <c r="D72" s="29">
        <f aca="true" t="shared" si="37" ref="D72:D82">SUM(C72/B72)*100</f>
        <v>99.2</v>
      </c>
      <c r="E72" s="34">
        <f>SUM(F72+U72+S72)</f>
        <v>85453</v>
      </c>
      <c r="F72" s="33">
        <f>SUM(H72:R72)</f>
        <v>78850</v>
      </c>
      <c r="G72" s="36">
        <f aca="true" t="shared" si="38" ref="G72:G82">SUM(F72/E72)*100</f>
        <v>92.27294536177781</v>
      </c>
      <c r="H72" s="39">
        <v>23349</v>
      </c>
      <c r="I72" s="38">
        <v>2877</v>
      </c>
      <c r="J72" s="38">
        <v>6860</v>
      </c>
      <c r="K72" s="38">
        <v>12911</v>
      </c>
      <c r="L72" s="38">
        <v>26333</v>
      </c>
      <c r="M72" s="38">
        <v>2213</v>
      </c>
      <c r="N72" s="38">
        <v>3320</v>
      </c>
      <c r="O72" s="38">
        <v>987</v>
      </c>
      <c r="P72" s="38">
        <v>0</v>
      </c>
      <c r="Q72" s="38">
        <v>0</v>
      </c>
      <c r="R72" s="38">
        <v>0</v>
      </c>
      <c r="S72" s="33">
        <v>4534</v>
      </c>
      <c r="T72" s="36">
        <f aca="true" t="shared" si="39" ref="T72:T82">SUM(S72/E72)*100</f>
        <v>5.305840637543445</v>
      </c>
      <c r="U72" s="33">
        <v>2069</v>
      </c>
      <c r="V72" s="29">
        <f aca="true" t="shared" si="40" ref="V72:V82">SUM(U72/E72)*100</f>
        <v>2.4212140006787357</v>
      </c>
    </row>
    <row r="73" spans="1:22" ht="15.75">
      <c r="A73" s="77" t="s">
        <v>67</v>
      </c>
      <c r="B73" s="28">
        <v>10</v>
      </c>
      <c r="C73" s="28">
        <v>10</v>
      </c>
      <c r="D73" s="29">
        <f t="shared" si="37"/>
        <v>100</v>
      </c>
      <c r="E73" s="34">
        <f aca="true" t="shared" si="41" ref="E73:E82">SUM(F73+U73+S73)</f>
        <v>1596</v>
      </c>
      <c r="F73" s="33">
        <f aca="true" t="shared" si="42" ref="F73:F82">SUM(H73:R73)</f>
        <v>1529</v>
      </c>
      <c r="G73" s="36">
        <f t="shared" si="38"/>
        <v>95.80200501253134</v>
      </c>
      <c r="H73" s="39">
        <v>568</v>
      </c>
      <c r="I73" s="38">
        <v>101</v>
      </c>
      <c r="J73" s="38">
        <v>98</v>
      </c>
      <c r="K73" s="38">
        <v>460</v>
      </c>
      <c r="L73" s="38">
        <v>249</v>
      </c>
      <c r="M73" s="38">
        <v>22</v>
      </c>
      <c r="N73" s="38">
        <v>20</v>
      </c>
      <c r="O73" s="38">
        <v>11</v>
      </c>
      <c r="P73" s="38">
        <v>0</v>
      </c>
      <c r="Q73" s="38">
        <v>0</v>
      </c>
      <c r="R73" s="38">
        <v>0</v>
      </c>
      <c r="S73" s="33">
        <v>32</v>
      </c>
      <c r="T73" s="36">
        <f t="shared" si="39"/>
        <v>2.0050125313283207</v>
      </c>
      <c r="U73" s="33">
        <v>35</v>
      </c>
      <c r="V73" s="29">
        <f t="shared" si="40"/>
        <v>2.1929824561403506</v>
      </c>
    </row>
    <row r="74" spans="1:22" ht="15.75">
      <c r="A74" s="77" t="s">
        <v>68</v>
      </c>
      <c r="B74" s="28">
        <v>83</v>
      </c>
      <c r="C74" s="28">
        <v>78</v>
      </c>
      <c r="D74" s="29">
        <f t="shared" si="37"/>
        <v>93.97590361445783</v>
      </c>
      <c r="E74" s="34">
        <f t="shared" si="41"/>
        <v>20272</v>
      </c>
      <c r="F74" s="33">
        <f t="shared" si="42"/>
        <v>18816</v>
      </c>
      <c r="G74" s="36">
        <f t="shared" si="38"/>
        <v>92.81767955801105</v>
      </c>
      <c r="H74" s="39">
        <v>3996</v>
      </c>
      <c r="I74" s="38">
        <v>0</v>
      </c>
      <c r="J74" s="38">
        <v>2643</v>
      </c>
      <c r="K74" s="38">
        <v>2793</v>
      </c>
      <c r="L74" s="38">
        <v>1126</v>
      </c>
      <c r="M74" s="38">
        <v>315</v>
      </c>
      <c r="N74" s="38">
        <v>285</v>
      </c>
      <c r="O74" s="38">
        <v>305</v>
      </c>
      <c r="P74" s="38">
        <v>7353</v>
      </c>
      <c r="Q74" s="38">
        <v>0</v>
      </c>
      <c r="R74" s="38">
        <v>0</v>
      </c>
      <c r="S74" s="33">
        <v>1056</v>
      </c>
      <c r="T74" s="36">
        <f t="shared" si="39"/>
        <v>5.209155485398579</v>
      </c>
      <c r="U74" s="33">
        <v>400</v>
      </c>
      <c r="V74" s="29">
        <f t="shared" si="40"/>
        <v>1.973164956590371</v>
      </c>
    </row>
    <row r="75" spans="1:22" ht="15.75">
      <c r="A75" s="77" t="s">
        <v>69</v>
      </c>
      <c r="B75" s="28">
        <v>42</v>
      </c>
      <c r="C75" s="28">
        <v>42</v>
      </c>
      <c r="D75" s="29">
        <f t="shared" si="37"/>
        <v>100</v>
      </c>
      <c r="E75" s="34">
        <f t="shared" si="41"/>
        <v>13388</v>
      </c>
      <c r="F75" s="33">
        <f t="shared" si="42"/>
        <v>12521</v>
      </c>
      <c r="G75" s="36">
        <f t="shared" si="38"/>
        <v>93.52405138930385</v>
      </c>
      <c r="H75" s="39">
        <v>2927</v>
      </c>
      <c r="I75" s="38">
        <v>266</v>
      </c>
      <c r="J75" s="38">
        <v>1527</v>
      </c>
      <c r="K75" s="38">
        <v>5398</v>
      </c>
      <c r="L75" s="38">
        <v>2103</v>
      </c>
      <c r="M75" s="38">
        <v>124</v>
      </c>
      <c r="N75" s="38">
        <v>28</v>
      </c>
      <c r="O75" s="38">
        <v>4</v>
      </c>
      <c r="P75" s="38">
        <v>144</v>
      </c>
      <c r="Q75" s="38">
        <v>0</v>
      </c>
      <c r="R75" s="38">
        <v>0</v>
      </c>
      <c r="S75" s="33">
        <v>642</v>
      </c>
      <c r="T75" s="36">
        <f t="shared" si="39"/>
        <v>4.795339109650433</v>
      </c>
      <c r="U75" s="33">
        <v>225</v>
      </c>
      <c r="V75" s="29">
        <f t="shared" si="40"/>
        <v>1.6806095010457125</v>
      </c>
    </row>
    <row r="76" spans="1:22" ht="15.75">
      <c r="A76" s="77" t="s">
        <v>70</v>
      </c>
      <c r="B76" s="28">
        <v>78</v>
      </c>
      <c r="C76" s="28">
        <v>78</v>
      </c>
      <c r="D76" s="29">
        <f t="shared" si="37"/>
        <v>100</v>
      </c>
      <c r="E76" s="34">
        <f t="shared" si="41"/>
        <v>17680</v>
      </c>
      <c r="F76" s="33">
        <f t="shared" si="42"/>
        <v>16268</v>
      </c>
      <c r="G76" s="36">
        <f t="shared" si="38"/>
        <v>92.01357466063348</v>
      </c>
      <c r="H76" s="39">
        <v>5543</v>
      </c>
      <c r="I76" s="38">
        <v>1280</v>
      </c>
      <c r="J76" s="38">
        <v>2213</v>
      </c>
      <c r="K76" s="38">
        <v>4135</v>
      </c>
      <c r="L76" s="38">
        <v>1874</v>
      </c>
      <c r="M76" s="38">
        <v>455</v>
      </c>
      <c r="N76" s="38">
        <v>242</v>
      </c>
      <c r="O76" s="38">
        <v>521</v>
      </c>
      <c r="P76" s="38">
        <v>5</v>
      </c>
      <c r="Q76" s="38">
        <v>0</v>
      </c>
      <c r="R76" s="38">
        <v>0</v>
      </c>
      <c r="S76" s="33">
        <v>907</v>
      </c>
      <c r="T76" s="36">
        <f t="shared" si="39"/>
        <v>5.130090497737556</v>
      </c>
      <c r="U76" s="33">
        <v>505</v>
      </c>
      <c r="V76" s="29">
        <f t="shared" si="40"/>
        <v>2.8563348416289593</v>
      </c>
    </row>
    <row r="77" spans="1:22" ht="15.75">
      <c r="A77" s="77" t="s">
        <v>71</v>
      </c>
      <c r="B77" s="28">
        <v>14</v>
      </c>
      <c r="C77" s="28">
        <v>14</v>
      </c>
      <c r="D77" s="29">
        <f t="shared" si="37"/>
        <v>100</v>
      </c>
      <c r="E77" s="34">
        <f t="shared" si="41"/>
        <v>2240</v>
      </c>
      <c r="F77" s="33">
        <f t="shared" si="42"/>
        <v>2110</v>
      </c>
      <c r="G77" s="36">
        <f t="shared" si="38"/>
        <v>94.19642857142857</v>
      </c>
      <c r="H77" s="39">
        <v>844</v>
      </c>
      <c r="I77" s="38">
        <v>80</v>
      </c>
      <c r="J77" s="38">
        <v>645</v>
      </c>
      <c r="K77" s="38">
        <v>203</v>
      </c>
      <c r="L77" s="38">
        <v>238</v>
      </c>
      <c r="M77" s="38">
        <v>36</v>
      </c>
      <c r="N77" s="38">
        <v>20</v>
      </c>
      <c r="O77" s="38">
        <v>44</v>
      </c>
      <c r="P77" s="38">
        <v>0</v>
      </c>
      <c r="Q77" s="38">
        <v>0</v>
      </c>
      <c r="R77" s="38">
        <v>0</v>
      </c>
      <c r="S77" s="33">
        <v>86</v>
      </c>
      <c r="T77" s="36">
        <f t="shared" si="39"/>
        <v>3.8392857142857144</v>
      </c>
      <c r="U77" s="33">
        <v>44</v>
      </c>
      <c r="V77" s="29">
        <f t="shared" si="40"/>
        <v>1.9642857142857142</v>
      </c>
    </row>
    <row r="78" spans="1:22" ht="15.75">
      <c r="A78" s="77" t="s">
        <v>72</v>
      </c>
      <c r="B78" s="28">
        <v>226</v>
      </c>
      <c r="C78" s="28">
        <v>226</v>
      </c>
      <c r="D78" s="29">
        <f t="shared" si="37"/>
        <v>100</v>
      </c>
      <c r="E78" s="34">
        <f t="shared" si="41"/>
        <v>74025</v>
      </c>
      <c r="F78" s="33">
        <f t="shared" si="42"/>
        <v>69402</v>
      </c>
      <c r="G78" s="36">
        <f t="shared" si="38"/>
        <v>93.7548125633232</v>
      </c>
      <c r="H78" s="39">
        <v>20550</v>
      </c>
      <c r="I78" s="38">
        <v>477</v>
      </c>
      <c r="J78" s="38">
        <v>0</v>
      </c>
      <c r="K78" s="38">
        <v>16034</v>
      </c>
      <c r="L78" s="38">
        <v>15462</v>
      </c>
      <c r="M78" s="38">
        <v>363</v>
      </c>
      <c r="N78" s="38">
        <v>11175</v>
      </c>
      <c r="O78" s="38">
        <v>0</v>
      </c>
      <c r="P78" s="38">
        <v>5341</v>
      </c>
      <c r="Q78" s="38">
        <v>0</v>
      </c>
      <c r="R78" s="38">
        <v>0</v>
      </c>
      <c r="S78" s="33">
        <v>3094</v>
      </c>
      <c r="T78" s="36">
        <f t="shared" si="39"/>
        <v>4.17966903073286</v>
      </c>
      <c r="U78" s="33">
        <v>1529</v>
      </c>
      <c r="V78" s="29">
        <f t="shared" si="40"/>
        <v>2.0655184059439375</v>
      </c>
    </row>
    <row r="79" spans="1:22" ht="15.75">
      <c r="A79" s="77" t="s">
        <v>73</v>
      </c>
      <c r="B79" s="28">
        <v>1162</v>
      </c>
      <c r="C79" s="28">
        <v>1161</v>
      </c>
      <c r="D79" s="29">
        <f t="shared" si="37"/>
        <v>99.91394148020653</v>
      </c>
      <c r="E79" s="34">
        <f t="shared" si="41"/>
        <v>366028</v>
      </c>
      <c r="F79" s="33">
        <f t="shared" si="42"/>
        <v>353090</v>
      </c>
      <c r="G79" s="36">
        <f t="shared" si="38"/>
        <v>96.46529773678516</v>
      </c>
      <c r="H79" s="39">
        <v>129444</v>
      </c>
      <c r="I79" s="38">
        <v>11358</v>
      </c>
      <c r="J79" s="38">
        <v>22654</v>
      </c>
      <c r="K79" s="38">
        <v>52037</v>
      </c>
      <c r="L79" s="38">
        <v>86033</v>
      </c>
      <c r="M79" s="38">
        <v>21846</v>
      </c>
      <c r="N79" s="38">
        <v>27833</v>
      </c>
      <c r="O79" s="38">
        <v>1885</v>
      </c>
      <c r="P79" s="38">
        <v>0</v>
      </c>
      <c r="Q79" s="38">
        <v>0</v>
      </c>
      <c r="R79" s="38">
        <v>0</v>
      </c>
      <c r="S79" s="33">
        <v>6327</v>
      </c>
      <c r="T79" s="36">
        <f t="shared" si="39"/>
        <v>1.7285562853115062</v>
      </c>
      <c r="U79" s="33">
        <v>6611</v>
      </c>
      <c r="V79" s="29">
        <f t="shared" si="40"/>
        <v>1.8061459779033298</v>
      </c>
    </row>
    <row r="80" spans="1:22" ht="15.75">
      <c r="A80" s="77" t="s">
        <v>74</v>
      </c>
      <c r="B80" s="28">
        <v>35</v>
      </c>
      <c r="C80" s="28">
        <v>35</v>
      </c>
      <c r="D80" s="29">
        <f t="shared" si="37"/>
        <v>100</v>
      </c>
      <c r="E80" s="34">
        <f t="shared" si="41"/>
        <v>10530</v>
      </c>
      <c r="F80" s="33">
        <f t="shared" si="42"/>
        <v>9738</v>
      </c>
      <c r="G80" s="36">
        <f t="shared" si="38"/>
        <v>92.47863247863248</v>
      </c>
      <c r="H80" s="39">
        <v>3711</v>
      </c>
      <c r="I80" s="38">
        <v>586</v>
      </c>
      <c r="J80" s="38">
        <v>859</v>
      </c>
      <c r="K80" s="38">
        <v>3704</v>
      </c>
      <c r="L80" s="38">
        <v>557</v>
      </c>
      <c r="M80" s="38">
        <v>289</v>
      </c>
      <c r="N80" s="38">
        <v>0</v>
      </c>
      <c r="O80" s="38">
        <v>32</v>
      </c>
      <c r="P80" s="38">
        <v>0</v>
      </c>
      <c r="Q80" s="38">
        <v>0</v>
      </c>
      <c r="R80" s="38">
        <v>0</v>
      </c>
      <c r="S80" s="33">
        <v>567</v>
      </c>
      <c r="T80" s="36">
        <f t="shared" si="39"/>
        <v>5.384615384615385</v>
      </c>
      <c r="U80" s="33">
        <v>225</v>
      </c>
      <c r="V80" s="29">
        <f t="shared" si="40"/>
        <v>2.1367521367521367</v>
      </c>
    </row>
    <row r="81" spans="1:22" ht="15.75">
      <c r="A81" s="77" t="s">
        <v>75</v>
      </c>
      <c r="B81" s="28">
        <v>474</v>
      </c>
      <c r="C81" s="28">
        <v>473</v>
      </c>
      <c r="D81" s="29">
        <f t="shared" si="37"/>
        <v>99.78902953586498</v>
      </c>
      <c r="E81" s="34">
        <f t="shared" si="41"/>
        <v>154497</v>
      </c>
      <c r="F81" s="33">
        <f t="shared" si="42"/>
        <v>146017</v>
      </c>
      <c r="G81" s="36">
        <f t="shared" si="38"/>
        <v>94.5112202825945</v>
      </c>
      <c r="H81" s="39">
        <v>49200</v>
      </c>
      <c r="I81" s="38">
        <v>5235</v>
      </c>
      <c r="J81" s="38">
        <v>4019</v>
      </c>
      <c r="K81" s="38">
        <v>12401</v>
      </c>
      <c r="L81" s="38">
        <v>30989</v>
      </c>
      <c r="M81" s="38">
        <v>1890</v>
      </c>
      <c r="N81" s="38">
        <v>1334</v>
      </c>
      <c r="O81" s="38">
        <v>2021</v>
      </c>
      <c r="P81" s="38">
        <v>38928</v>
      </c>
      <c r="Q81" s="38">
        <v>0</v>
      </c>
      <c r="R81" s="38">
        <v>0</v>
      </c>
      <c r="S81" s="33">
        <v>5308</v>
      </c>
      <c r="T81" s="36">
        <f t="shared" si="39"/>
        <v>3.4356654174514714</v>
      </c>
      <c r="U81" s="33">
        <v>3172</v>
      </c>
      <c r="V81" s="29">
        <f t="shared" si="40"/>
        <v>2.0531142999540446</v>
      </c>
    </row>
    <row r="82" spans="1:22" ht="15.75">
      <c r="A82" s="77" t="s">
        <v>76</v>
      </c>
      <c r="B82" s="28">
        <v>4</v>
      </c>
      <c r="C82" s="28">
        <v>4</v>
      </c>
      <c r="D82" s="29">
        <f t="shared" si="37"/>
        <v>100</v>
      </c>
      <c r="E82" s="34">
        <f t="shared" si="41"/>
        <v>1336</v>
      </c>
      <c r="F82" s="33">
        <f t="shared" si="42"/>
        <v>1284</v>
      </c>
      <c r="G82" s="36">
        <f t="shared" si="38"/>
        <v>96.10778443113772</v>
      </c>
      <c r="H82" s="39">
        <v>348</v>
      </c>
      <c r="I82" s="38">
        <v>109</v>
      </c>
      <c r="J82" s="38">
        <v>25</v>
      </c>
      <c r="K82" s="38">
        <v>145</v>
      </c>
      <c r="L82" s="38">
        <v>146</v>
      </c>
      <c r="M82" s="38">
        <v>68</v>
      </c>
      <c r="N82" s="38">
        <v>443</v>
      </c>
      <c r="O82" s="38">
        <v>0</v>
      </c>
      <c r="P82" s="38">
        <v>0</v>
      </c>
      <c r="Q82" s="38">
        <v>0</v>
      </c>
      <c r="R82" s="38">
        <v>0</v>
      </c>
      <c r="S82" s="33">
        <v>41</v>
      </c>
      <c r="T82" s="36">
        <f t="shared" si="39"/>
        <v>3.0688622754491015</v>
      </c>
      <c r="U82" s="33">
        <v>11</v>
      </c>
      <c r="V82" s="29">
        <f t="shared" si="40"/>
        <v>0.8233532934131738</v>
      </c>
    </row>
    <row r="83" spans="1:22" ht="15.75">
      <c r="A83" s="46"/>
      <c r="B83" s="37"/>
      <c r="C83" s="37"/>
      <c r="D83" s="35"/>
      <c r="E83" s="30"/>
      <c r="F83" s="31"/>
      <c r="G83" s="32"/>
      <c r="H83" s="40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31"/>
      <c r="T83" s="32"/>
      <c r="U83" s="31"/>
      <c r="V83" s="35"/>
    </row>
    <row r="84" spans="1:22" ht="15.75">
      <c r="A84" s="47" t="s">
        <v>77</v>
      </c>
      <c r="B84" s="23">
        <f>SUM(B85:B96)</f>
        <v>535</v>
      </c>
      <c r="C84" s="23">
        <f>SUM(C85:C96)</f>
        <v>532</v>
      </c>
      <c r="D84" s="24">
        <f>SUM(C84/B84)*100</f>
        <v>99.4392523364486</v>
      </c>
      <c r="E84" s="23">
        <f>SUM(E85:E96)</f>
        <v>133945</v>
      </c>
      <c r="F84" s="23">
        <f>SUM(F85:F96)</f>
        <v>122164</v>
      </c>
      <c r="G84" s="27">
        <f>SUM(F84/E84)*100</f>
        <v>91.20459890253461</v>
      </c>
      <c r="H84" s="44">
        <f>SUM(H85:H96)</f>
        <v>51378</v>
      </c>
      <c r="I84" s="44">
        <f aca="true" t="shared" si="43" ref="I84:U84">SUM(I85:I96)</f>
        <v>5811</v>
      </c>
      <c r="J84" s="44">
        <f t="shared" si="43"/>
        <v>12096</v>
      </c>
      <c r="K84" s="44">
        <f t="shared" si="43"/>
        <v>23085</v>
      </c>
      <c r="L84" s="44">
        <f t="shared" si="43"/>
        <v>20565</v>
      </c>
      <c r="M84" s="44">
        <f>SUM(M85:M96)</f>
        <v>1282</v>
      </c>
      <c r="N84" s="44">
        <f t="shared" si="43"/>
        <v>7065</v>
      </c>
      <c r="O84" s="44">
        <f t="shared" si="43"/>
        <v>842</v>
      </c>
      <c r="P84" s="44">
        <f t="shared" si="43"/>
        <v>40</v>
      </c>
      <c r="Q84" s="44">
        <f>SUM(Q85:Q96)</f>
        <v>0</v>
      </c>
      <c r="R84" s="44">
        <f>SUM(R85:R96)</f>
        <v>0</v>
      </c>
      <c r="S84" s="23">
        <f t="shared" si="43"/>
        <v>8784</v>
      </c>
      <c r="T84" s="27">
        <f>SUM(S84/E84)*100</f>
        <v>6.557915562357684</v>
      </c>
      <c r="U84" s="23">
        <f t="shared" si="43"/>
        <v>2997</v>
      </c>
      <c r="V84" s="24">
        <f>SUM(U84/E84)*100</f>
        <v>2.237485535107693</v>
      </c>
    </row>
    <row r="85" spans="1:22" ht="15.75">
      <c r="A85" s="77" t="s">
        <v>78</v>
      </c>
      <c r="B85" s="28">
        <v>21</v>
      </c>
      <c r="C85" s="28">
        <v>21</v>
      </c>
      <c r="D85" s="29">
        <f aca="true" t="shared" si="44" ref="D85:D96">SUM(C85/B85)*100</f>
        <v>100</v>
      </c>
      <c r="E85" s="34">
        <f>SUM(F85+U85+S85)</f>
        <v>6191</v>
      </c>
      <c r="F85" s="33">
        <f>SUM(H85:R85)</f>
        <v>5849</v>
      </c>
      <c r="G85" s="36">
        <f aca="true" t="shared" si="45" ref="G85:G96">SUM(F85/E85)*100</f>
        <v>94.47585204328864</v>
      </c>
      <c r="H85" s="39">
        <v>2675</v>
      </c>
      <c r="I85" s="38">
        <v>285</v>
      </c>
      <c r="J85" s="38">
        <v>749</v>
      </c>
      <c r="K85" s="38">
        <v>730</v>
      </c>
      <c r="L85" s="38">
        <v>928</v>
      </c>
      <c r="M85" s="38">
        <v>65</v>
      </c>
      <c r="N85" s="38">
        <v>108</v>
      </c>
      <c r="O85" s="38">
        <v>308</v>
      </c>
      <c r="P85" s="38">
        <v>1</v>
      </c>
      <c r="Q85" s="38">
        <v>0</v>
      </c>
      <c r="R85" s="38">
        <v>0</v>
      </c>
      <c r="S85" s="33">
        <v>238</v>
      </c>
      <c r="T85" s="36">
        <f aca="true" t="shared" si="46" ref="T85:T96">SUM(S85/E85)*100</f>
        <v>3.8442900985301245</v>
      </c>
      <c r="U85" s="33">
        <v>104</v>
      </c>
      <c r="V85" s="29">
        <f aca="true" t="shared" si="47" ref="V85:V96">SUM(U85/E85)*100</f>
        <v>1.679857858181231</v>
      </c>
    </row>
    <row r="86" spans="1:22" ht="15.75">
      <c r="A86" s="77" t="s">
        <v>79</v>
      </c>
      <c r="B86" s="28">
        <v>39</v>
      </c>
      <c r="C86" s="28">
        <v>39</v>
      </c>
      <c r="D86" s="29">
        <f t="shared" si="44"/>
        <v>100</v>
      </c>
      <c r="E86" s="34">
        <f aca="true" t="shared" si="48" ref="E86:E96">SUM(F86+U86+S86)</f>
        <v>8584</v>
      </c>
      <c r="F86" s="33">
        <f aca="true" t="shared" si="49" ref="F86:F95">SUM(H86:R86)</f>
        <v>7919</v>
      </c>
      <c r="G86" s="36">
        <f t="shared" si="45"/>
        <v>92.25302889095992</v>
      </c>
      <c r="H86" s="39">
        <v>3064</v>
      </c>
      <c r="I86" s="38">
        <v>695</v>
      </c>
      <c r="J86" s="38">
        <v>492</v>
      </c>
      <c r="K86" s="38">
        <v>2091</v>
      </c>
      <c r="L86" s="38">
        <v>1318</v>
      </c>
      <c r="M86" s="38">
        <v>64</v>
      </c>
      <c r="N86" s="38">
        <v>195</v>
      </c>
      <c r="O86" s="38">
        <v>0</v>
      </c>
      <c r="P86" s="38">
        <v>0</v>
      </c>
      <c r="Q86" s="38">
        <v>0</v>
      </c>
      <c r="R86" s="38">
        <v>0</v>
      </c>
      <c r="S86" s="33">
        <v>522</v>
      </c>
      <c r="T86" s="36">
        <f t="shared" si="46"/>
        <v>6.081081081081082</v>
      </c>
      <c r="U86" s="33">
        <v>143</v>
      </c>
      <c r="V86" s="29">
        <f t="shared" si="47"/>
        <v>1.6658900279589934</v>
      </c>
    </row>
    <row r="87" spans="1:22" ht="15.75">
      <c r="A87" s="77" t="s">
        <v>80</v>
      </c>
      <c r="B87" s="28">
        <v>52</v>
      </c>
      <c r="C87" s="28">
        <v>52</v>
      </c>
      <c r="D87" s="29">
        <f t="shared" si="44"/>
        <v>100</v>
      </c>
      <c r="E87" s="34">
        <f t="shared" si="48"/>
        <v>9181</v>
      </c>
      <c r="F87" s="33">
        <f t="shared" si="49"/>
        <v>8496</v>
      </c>
      <c r="G87" s="36">
        <f t="shared" si="45"/>
        <v>92.53893911338635</v>
      </c>
      <c r="H87" s="39">
        <v>3277</v>
      </c>
      <c r="I87" s="38">
        <v>641</v>
      </c>
      <c r="J87" s="38">
        <v>419</v>
      </c>
      <c r="K87" s="38">
        <v>2545</v>
      </c>
      <c r="L87" s="38">
        <v>902</v>
      </c>
      <c r="M87" s="38">
        <v>526</v>
      </c>
      <c r="N87" s="38">
        <v>178</v>
      </c>
      <c r="O87" s="38">
        <v>2</v>
      </c>
      <c r="P87" s="38">
        <v>6</v>
      </c>
      <c r="Q87" s="38">
        <v>0</v>
      </c>
      <c r="R87" s="38">
        <v>0</v>
      </c>
      <c r="S87" s="33">
        <v>492</v>
      </c>
      <c r="T87" s="36">
        <f t="shared" si="46"/>
        <v>5.358893366735649</v>
      </c>
      <c r="U87" s="33">
        <v>193</v>
      </c>
      <c r="V87" s="29">
        <f t="shared" si="47"/>
        <v>2.1021675198780088</v>
      </c>
    </row>
    <row r="88" spans="1:22" ht="15.75">
      <c r="A88" s="77" t="s">
        <v>81</v>
      </c>
      <c r="B88" s="28">
        <v>33</v>
      </c>
      <c r="C88" s="28">
        <v>33</v>
      </c>
      <c r="D88" s="29">
        <f t="shared" si="44"/>
        <v>100</v>
      </c>
      <c r="E88" s="34">
        <f t="shared" si="48"/>
        <v>7776</v>
      </c>
      <c r="F88" s="33">
        <f t="shared" si="49"/>
        <v>5870</v>
      </c>
      <c r="G88" s="36">
        <f t="shared" si="45"/>
        <v>75.48868312757202</v>
      </c>
      <c r="H88" s="39">
        <v>2423</v>
      </c>
      <c r="I88" s="38">
        <v>219</v>
      </c>
      <c r="J88" s="38">
        <v>1527</v>
      </c>
      <c r="K88" s="38">
        <v>1701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3">
        <v>1302</v>
      </c>
      <c r="T88" s="36">
        <f t="shared" si="46"/>
        <v>16.743827160493826</v>
      </c>
      <c r="U88" s="33">
        <v>604</v>
      </c>
      <c r="V88" s="29">
        <f t="shared" si="47"/>
        <v>7.7674897119341555</v>
      </c>
    </row>
    <row r="89" spans="1:22" ht="15.75">
      <c r="A89" s="77" t="s">
        <v>82</v>
      </c>
      <c r="B89" s="28">
        <v>46</v>
      </c>
      <c r="C89" s="28">
        <v>46</v>
      </c>
      <c r="D89" s="29">
        <f t="shared" si="44"/>
        <v>100</v>
      </c>
      <c r="E89" s="34">
        <f t="shared" si="48"/>
        <v>10976</v>
      </c>
      <c r="F89" s="33">
        <f t="shared" si="49"/>
        <v>9345</v>
      </c>
      <c r="G89" s="36">
        <f t="shared" si="45"/>
        <v>85.14030612244898</v>
      </c>
      <c r="H89" s="39">
        <v>3172</v>
      </c>
      <c r="I89" s="38">
        <v>401</v>
      </c>
      <c r="J89" s="38">
        <v>2209</v>
      </c>
      <c r="K89" s="38">
        <v>43</v>
      </c>
      <c r="L89" s="38">
        <v>3436</v>
      </c>
      <c r="M89" s="38">
        <v>4</v>
      </c>
      <c r="N89" s="38">
        <v>80</v>
      </c>
      <c r="O89" s="38">
        <v>0</v>
      </c>
      <c r="P89" s="38">
        <v>0</v>
      </c>
      <c r="Q89" s="38">
        <v>0</v>
      </c>
      <c r="R89" s="38">
        <v>0</v>
      </c>
      <c r="S89" s="33">
        <v>1283</v>
      </c>
      <c r="T89" s="36">
        <f t="shared" si="46"/>
        <v>11.689139941690962</v>
      </c>
      <c r="U89" s="33">
        <v>348</v>
      </c>
      <c r="V89" s="29">
        <f t="shared" si="47"/>
        <v>3.1705539358600583</v>
      </c>
    </row>
    <row r="90" spans="1:22" ht="15.75">
      <c r="A90" s="77" t="s">
        <v>105</v>
      </c>
      <c r="B90" s="28">
        <v>18</v>
      </c>
      <c r="C90" s="28">
        <v>18</v>
      </c>
      <c r="D90" s="29">
        <f t="shared" si="44"/>
        <v>100</v>
      </c>
      <c r="E90" s="34">
        <f t="shared" si="48"/>
        <v>3570</v>
      </c>
      <c r="F90" s="33">
        <f t="shared" si="49"/>
        <v>3381</v>
      </c>
      <c r="G90" s="36">
        <f t="shared" si="45"/>
        <v>94.70588235294117</v>
      </c>
      <c r="H90" s="39">
        <v>1403</v>
      </c>
      <c r="I90" s="38">
        <v>123</v>
      </c>
      <c r="J90" s="38">
        <v>50</v>
      </c>
      <c r="K90" s="38">
        <v>1602</v>
      </c>
      <c r="L90" s="38">
        <v>141</v>
      </c>
      <c r="M90" s="38">
        <v>28</v>
      </c>
      <c r="N90" s="38">
        <v>1</v>
      </c>
      <c r="O90" s="38">
        <v>0</v>
      </c>
      <c r="P90" s="38">
        <v>33</v>
      </c>
      <c r="Q90" s="38">
        <v>0</v>
      </c>
      <c r="R90" s="38">
        <v>0</v>
      </c>
      <c r="S90" s="33">
        <v>131</v>
      </c>
      <c r="T90" s="36">
        <f t="shared" si="46"/>
        <v>3.6694677871148462</v>
      </c>
      <c r="U90" s="33">
        <v>58</v>
      </c>
      <c r="V90" s="29">
        <f t="shared" si="47"/>
        <v>1.6246498599439778</v>
      </c>
    </row>
    <row r="91" spans="1:22" ht="15.75">
      <c r="A91" s="77" t="s">
        <v>83</v>
      </c>
      <c r="B91" s="28">
        <v>21</v>
      </c>
      <c r="C91" s="28">
        <v>21</v>
      </c>
      <c r="D91" s="29">
        <f t="shared" si="44"/>
        <v>100</v>
      </c>
      <c r="E91" s="34">
        <f t="shared" si="48"/>
        <v>5085</v>
      </c>
      <c r="F91" s="33">
        <f t="shared" si="49"/>
        <v>4651</v>
      </c>
      <c r="G91" s="36">
        <f t="shared" si="45"/>
        <v>91.46509341199607</v>
      </c>
      <c r="H91" s="39">
        <v>2375</v>
      </c>
      <c r="I91" s="38">
        <v>134</v>
      </c>
      <c r="J91" s="38">
        <v>0</v>
      </c>
      <c r="K91" s="38">
        <v>136</v>
      </c>
      <c r="L91" s="38">
        <v>863</v>
      </c>
      <c r="M91" s="38">
        <v>175</v>
      </c>
      <c r="N91" s="38">
        <v>926</v>
      </c>
      <c r="O91" s="38">
        <v>42</v>
      </c>
      <c r="P91" s="38">
        <v>0</v>
      </c>
      <c r="Q91" s="38">
        <v>0</v>
      </c>
      <c r="R91" s="38">
        <v>0</v>
      </c>
      <c r="S91" s="33">
        <v>337</v>
      </c>
      <c r="T91" s="36">
        <f t="shared" si="46"/>
        <v>6.627335299901671</v>
      </c>
      <c r="U91" s="33">
        <v>97</v>
      </c>
      <c r="V91" s="29">
        <f t="shared" si="47"/>
        <v>1.9075712881022615</v>
      </c>
    </row>
    <row r="92" spans="1:22" ht="15.75">
      <c r="A92" s="77" t="s">
        <v>84</v>
      </c>
      <c r="B92" s="28">
        <v>18</v>
      </c>
      <c r="C92" s="28">
        <v>18</v>
      </c>
      <c r="D92" s="29">
        <f t="shared" si="44"/>
        <v>100</v>
      </c>
      <c r="E92" s="34">
        <f t="shared" si="48"/>
        <v>4674</v>
      </c>
      <c r="F92" s="33">
        <f t="shared" si="49"/>
        <v>4316</v>
      </c>
      <c r="G92" s="36">
        <f t="shared" si="45"/>
        <v>92.34060761660248</v>
      </c>
      <c r="H92" s="39">
        <v>2404</v>
      </c>
      <c r="I92" s="38">
        <v>113</v>
      </c>
      <c r="J92" s="38">
        <v>6</v>
      </c>
      <c r="K92" s="38">
        <v>940</v>
      </c>
      <c r="L92" s="38">
        <v>810</v>
      </c>
      <c r="M92" s="38">
        <v>41</v>
      </c>
      <c r="N92" s="38">
        <v>2</v>
      </c>
      <c r="O92" s="38">
        <v>0</v>
      </c>
      <c r="P92" s="38">
        <v>0</v>
      </c>
      <c r="Q92" s="38">
        <v>0</v>
      </c>
      <c r="R92" s="38">
        <v>0</v>
      </c>
      <c r="S92" s="33">
        <v>238</v>
      </c>
      <c r="T92" s="36">
        <f t="shared" si="46"/>
        <v>5.0919982884039365</v>
      </c>
      <c r="U92" s="33">
        <v>120</v>
      </c>
      <c r="V92" s="29">
        <f t="shared" si="47"/>
        <v>2.5673940949935816</v>
      </c>
    </row>
    <row r="93" spans="1:22" ht="15.75">
      <c r="A93" s="77" t="s">
        <v>85</v>
      </c>
      <c r="B93" s="28">
        <v>25</v>
      </c>
      <c r="C93" s="28">
        <v>25</v>
      </c>
      <c r="D93" s="29">
        <f t="shared" si="44"/>
        <v>100</v>
      </c>
      <c r="E93" s="34">
        <f t="shared" si="48"/>
        <v>6547</v>
      </c>
      <c r="F93" s="33">
        <f t="shared" si="49"/>
        <v>6190</v>
      </c>
      <c r="G93" s="36">
        <f t="shared" si="45"/>
        <v>94.54712081869559</v>
      </c>
      <c r="H93" s="39">
        <v>2579</v>
      </c>
      <c r="I93" s="38">
        <v>76</v>
      </c>
      <c r="J93" s="38">
        <v>999</v>
      </c>
      <c r="K93" s="38">
        <v>1092</v>
      </c>
      <c r="L93" s="38">
        <v>1291</v>
      </c>
      <c r="M93" s="38">
        <v>28</v>
      </c>
      <c r="N93" s="38">
        <v>69</v>
      </c>
      <c r="O93" s="38">
        <v>56</v>
      </c>
      <c r="P93" s="38">
        <v>0</v>
      </c>
      <c r="Q93" s="38">
        <v>0</v>
      </c>
      <c r="R93" s="38">
        <v>0</v>
      </c>
      <c r="S93" s="33">
        <v>254</v>
      </c>
      <c r="T93" s="36">
        <f t="shared" si="46"/>
        <v>3.8796395295555217</v>
      </c>
      <c r="U93" s="33">
        <v>103</v>
      </c>
      <c r="V93" s="29">
        <f t="shared" si="47"/>
        <v>1.5732396517488927</v>
      </c>
    </row>
    <row r="94" spans="1:22" ht="15.75">
      <c r="A94" s="77" t="s">
        <v>86</v>
      </c>
      <c r="B94" s="28">
        <v>37</v>
      </c>
      <c r="C94" s="28">
        <v>37</v>
      </c>
      <c r="D94" s="29">
        <f t="shared" si="44"/>
        <v>100</v>
      </c>
      <c r="E94" s="34">
        <f t="shared" si="48"/>
        <v>8306</v>
      </c>
      <c r="F94" s="33">
        <f t="shared" si="49"/>
        <v>7710</v>
      </c>
      <c r="G94" s="36">
        <f t="shared" si="45"/>
        <v>92.8244642427161</v>
      </c>
      <c r="H94" s="39">
        <v>3936</v>
      </c>
      <c r="I94" s="38">
        <v>261</v>
      </c>
      <c r="J94" s="38">
        <v>443</v>
      </c>
      <c r="K94" s="38">
        <v>2297</v>
      </c>
      <c r="L94" s="38">
        <v>686</v>
      </c>
      <c r="M94" s="38">
        <v>0</v>
      </c>
      <c r="N94" s="38">
        <v>66</v>
      </c>
      <c r="O94" s="38">
        <v>21</v>
      </c>
      <c r="P94" s="38">
        <v>0</v>
      </c>
      <c r="Q94" s="38">
        <v>0</v>
      </c>
      <c r="R94" s="38">
        <v>0</v>
      </c>
      <c r="S94" s="33">
        <v>444</v>
      </c>
      <c r="T94" s="36">
        <f t="shared" si="46"/>
        <v>5.3455333493859865</v>
      </c>
      <c r="U94" s="33">
        <v>152</v>
      </c>
      <c r="V94" s="29">
        <f t="shared" si="47"/>
        <v>1.8300024078979051</v>
      </c>
    </row>
    <row r="95" spans="1:22" ht="15.75">
      <c r="A95" s="77" t="s">
        <v>87</v>
      </c>
      <c r="B95" s="28">
        <v>152</v>
      </c>
      <c r="C95" s="28">
        <v>149</v>
      </c>
      <c r="D95" s="29">
        <f t="shared" si="44"/>
        <v>98.02631578947368</v>
      </c>
      <c r="E95" s="34">
        <f t="shared" si="48"/>
        <v>46256</v>
      </c>
      <c r="F95" s="33">
        <f t="shared" si="49"/>
        <v>43024</v>
      </c>
      <c r="G95" s="36">
        <f t="shared" si="45"/>
        <v>93.01279833967484</v>
      </c>
      <c r="H95" s="39">
        <v>17432</v>
      </c>
      <c r="I95" s="38">
        <v>2375</v>
      </c>
      <c r="J95" s="38">
        <v>2689</v>
      </c>
      <c r="K95" s="38">
        <v>7706</v>
      </c>
      <c r="L95" s="38">
        <v>7149</v>
      </c>
      <c r="M95" s="38">
        <v>165</v>
      </c>
      <c r="N95" s="38">
        <v>5286</v>
      </c>
      <c r="O95" s="38">
        <v>222</v>
      </c>
      <c r="P95" s="38">
        <v>0</v>
      </c>
      <c r="Q95" s="38">
        <v>0</v>
      </c>
      <c r="R95" s="38">
        <v>0</v>
      </c>
      <c r="S95" s="33">
        <v>2530</v>
      </c>
      <c r="T95" s="36">
        <f t="shared" si="46"/>
        <v>5.469560705638187</v>
      </c>
      <c r="U95" s="33">
        <v>702</v>
      </c>
      <c r="V95" s="29">
        <f t="shared" si="47"/>
        <v>1.5176409546869596</v>
      </c>
    </row>
    <row r="96" spans="1:22" ht="15.75">
      <c r="A96" s="77" t="s">
        <v>88</v>
      </c>
      <c r="B96" s="28">
        <v>73</v>
      </c>
      <c r="C96" s="28">
        <v>73</v>
      </c>
      <c r="D96" s="29">
        <f t="shared" si="44"/>
        <v>100</v>
      </c>
      <c r="E96" s="34">
        <f t="shared" si="48"/>
        <v>16799</v>
      </c>
      <c r="F96" s="33">
        <f>SUM(H96:R96)</f>
        <v>15413</v>
      </c>
      <c r="G96" s="36">
        <f t="shared" si="45"/>
        <v>91.74950889933925</v>
      </c>
      <c r="H96" s="39">
        <v>6638</v>
      </c>
      <c r="I96" s="38">
        <v>488</v>
      </c>
      <c r="J96" s="38">
        <v>2513</v>
      </c>
      <c r="K96" s="38">
        <v>2202</v>
      </c>
      <c r="L96" s="38">
        <v>3041</v>
      </c>
      <c r="M96" s="38">
        <v>186</v>
      </c>
      <c r="N96" s="38">
        <v>154</v>
      </c>
      <c r="O96" s="38">
        <v>191</v>
      </c>
      <c r="P96" s="38">
        <v>0</v>
      </c>
      <c r="Q96" s="38">
        <v>0</v>
      </c>
      <c r="R96" s="38">
        <v>0</v>
      </c>
      <c r="S96" s="33">
        <v>1013</v>
      </c>
      <c r="T96" s="36">
        <f t="shared" si="46"/>
        <v>6.030120840526221</v>
      </c>
      <c r="U96" s="33">
        <v>373</v>
      </c>
      <c r="V96" s="29">
        <f t="shared" si="47"/>
        <v>2.220370260134532</v>
      </c>
    </row>
    <row r="97" spans="1:22" ht="15.75">
      <c r="A97" s="47"/>
      <c r="B97" s="28"/>
      <c r="C97" s="28"/>
      <c r="D97" s="29"/>
      <c r="E97" s="34"/>
      <c r="F97" s="33"/>
      <c r="G97" s="36"/>
      <c r="H97" s="39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3"/>
      <c r="T97" s="36"/>
      <c r="U97" s="33"/>
      <c r="V97" s="29"/>
    </row>
    <row r="98" spans="1:22" ht="15.75">
      <c r="A98" s="47" t="s">
        <v>106</v>
      </c>
      <c r="B98" s="23">
        <f>SUM(B99:B100)</f>
        <v>23</v>
      </c>
      <c r="C98" s="23">
        <f>SUM(C99:C100)</f>
        <v>23</v>
      </c>
      <c r="D98" s="24">
        <f>SUM(C98/B98)*100</f>
        <v>100</v>
      </c>
      <c r="E98" s="23">
        <f>SUM(E99:E100)</f>
        <v>4164</v>
      </c>
      <c r="F98" s="23">
        <f>SUM(F99:F100)</f>
        <v>3631</v>
      </c>
      <c r="G98" s="27">
        <f>SUM(F98/E98)*100</f>
        <v>87.19980787704131</v>
      </c>
      <c r="H98" s="23">
        <f>SUM(H99:H100)</f>
        <v>1446</v>
      </c>
      <c r="I98" s="23">
        <f aca="true" t="shared" si="50" ref="I98:S98">SUM(I99:I100)</f>
        <v>0</v>
      </c>
      <c r="J98" s="23">
        <f t="shared" si="50"/>
        <v>283</v>
      </c>
      <c r="K98" s="23">
        <f t="shared" si="50"/>
        <v>381</v>
      </c>
      <c r="L98" s="23">
        <f t="shared" si="50"/>
        <v>109</v>
      </c>
      <c r="M98" s="23">
        <f>SUM(M99:M100)</f>
        <v>44</v>
      </c>
      <c r="N98" s="23">
        <f t="shared" si="50"/>
        <v>1310</v>
      </c>
      <c r="O98" s="23">
        <f t="shared" si="50"/>
        <v>58</v>
      </c>
      <c r="P98" s="23">
        <f t="shared" si="50"/>
        <v>0</v>
      </c>
      <c r="Q98" s="23">
        <f>SUM(Q99:Q100)</f>
        <v>0</v>
      </c>
      <c r="R98" s="23">
        <f t="shared" si="50"/>
        <v>0</v>
      </c>
      <c r="S98" s="23">
        <f t="shared" si="50"/>
        <v>431</v>
      </c>
      <c r="T98" s="27">
        <f>SUM(S98/E98)*100</f>
        <v>10.350624399615754</v>
      </c>
      <c r="U98" s="23">
        <f>SUM(U99:U100)</f>
        <v>102</v>
      </c>
      <c r="V98" s="24">
        <f>SUM(U98/E98)*100</f>
        <v>2.4495677233429394</v>
      </c>
    </row>
    <row r="99" spans="1:22" ht="15.75">
      <c r="A99" s="77" t="s">
        <v>47</v>
      </c>
      <c r="B99" s="28">
        <v>16</v>
      </c>
      <c r="C99" s="28">
        <v>16</v>
      </c>
      <c r="D99" s="29">
        <f>SUM(C99/B99)*100</f>
        <v>100</v>
      </c>
      <c r="E99" s="34">
        <f>SUM(F99+U99+S99)</f>
        <v>3167</v>
      </c>
      <c r="F99" s="33">
        <f>SUM(H99:R99)</f>
        <v>2713</v>
      </c>
      <c r="G99" s="36">
        <f>SUM(F99/E99)*100</f>
        <v>85.66466687717083</v>
      </c>
      <c r="H99" s="39">
        <v>1073</v>
      </c>
      <c r="I99" s="38">
        <v>0</v>
      </c>
      <c r="J99" s="38">
        <v>0</v>
      </c>
      <c r="K99" s="38">
        <v>355</v>
      </c>
      <c r="L99" s="38">
        <v>101</v>
      </c>
      <c r="M99" s="38">
        <v>44</v>
      </c>
      <c r="N99" s="38">
        <v>1082</v>
      </c>
      <c r="O99" s="38">
        <v>58</v>
      </c>
      <c r="P99" s="38">
        <v>0</v>
      </c>
      <c r="Q99" s="38">
        <v>0</v>
      </c>
      <c r="R99" s="38">
        <v>0</v>
      </c>
      <c r="S99" s="33">
        <v>381</v>
      </c>
      <c r="T99" s="36">
        <f>SUM(S99/E99)*100</f>
        <v>12.030312598673824</v>
      </c>
      <c r="U99" s="33">
        <v>73</v>
      </c>
      <c r="V99" s="29">
        <f>SUM(U99/E99)*100</f>
        <v>2.3050205241553523</v>
      </c>
    </row>
    <row r="100" spans="1:22" ht="15.75">
      <c r="A100" s="77" t="s">
        <v>48</v>
      </c>
      <c r="B100" s="28">
        <v>7</v>
      </c>
      <c r="C100" s="28">
        <v>7</v>
      </c>
      <c r="D100" s="29">
        <f>SUM(C100/B100)*100</f>
        <v>100</v>
      </c>
      <c r="E100" s="34">
        <f>SUM(F100+U100+S100)</f>
        <v>997</v>
      </c>
      <c r="F100" s="33">
        <f>SUM(H100:R100)</f>
        <v>918</v>
      </c>
      <c r="G100" s="36">
        <f>SUM(F100/E100)*100</f>
        <v>92.07622868605817</v>
      </c>
      <c r="H100" s="39">
        <v>373</v>
      </c>
      <c r="I100" s="38">
        <v>0</v>
      </c>
      <c r="J100" s="38">
        <v>283</v>
      </c>
      <c r="K100" s="38">
        <v>26</v>
      </c>
      <c r="L100" s="38">
        <v>8</v>
      </c>
      <c r="M100" s="38">
        <v>0</v>
      </c>
      <c r="N100" s="38">
        <v>228</v>
      </c>
      <c r="O100" s="38">
        <v>0</v>
      </c>
      <c r="P100" s="38">
        <v>0</v>
      </c>
      <c r="Q100" s="38">
        <v>0</v>
      </c>
      <c r="R100" s="38">
        <v>0</v>
      </c>
      <c r="S100" s="33">
        <v>50</v>
      </c>
      <c r="T100" s="36">
        <f>SUM(S100/E100)*100</f>
        <v>5.015045135406218</v>
      </c>
      <c r="U100" s="33">
        <v>29</v>
      </c>
      <c r="V100" s="29">
        <f>SUM(U100/E100)*100</f>
        <v>2.908726178535607</v>
      </c>
    </row>
    <row r="101" spans="1:22" ht="15.75">
      <c r="A101" s="47"/>
      <c r="B101" s="28"/>
      <c r="C101" s="28"/>
      <c r="D101" s="29"/>
      <c r="E101" s="34"/>
      <c r="F101" s="33"/>
      <c r="G101" s="36"/>
      <c r="H101" s="39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3"/>
      <c r="T101" s="36"/>
      <c r="U101" s="33"/>
      <c r="V101" s="29"/>
    </row>
    <row r="102" spans="1:22" ht="15.75">
      <c r="A102" s="47" t="s">
        <v>107</v>
      </c>
      <c r="B102" s="23">
        <f>SUM(B103:B109)</f>
        <v>308</v>
      </c>
      <c r="C102" s="23">
        <f>SUM(C103:C109)</f>
        <v>307</v>
      </c>
      <c r="D102" s="24">
        <f>SUM(C102/B102)*100</f>
        <v>99.67532467532467</v>
      </c>
      <c r="E102" s="23">
        <f>SUM(E103:E109)</f>
        <v>66191</v>
      </c>
      <c r="F102" s="23">
        <f>SUM(F103:F109)</f>
        <v>56028</v>
      </c>
      <c r="G102" s="27">
        <f>SUM(F102/E102)*100</f>
        <v>84.64594884500914</v>
      </c>
      <c r="H102" s="44">
        <f aca="true" t="shared" si="51" ref="H102:S102">SUM(H103:H109)</f>
        <v>25205</v>
      </c>
      <c r="I102" s="44">
        <f t="shared" si="51"/>
        <v>4896</v>
      </c>
      <c r="J102" s="44">
        <f t="shared" si="51"/>
        <v>2151</v>
      </c>
      <c r="K102" s="44">
        <f t="shared" si="51"/>
        <v>7194</v>
      </c>
      <c r="L102" s="44">
        <f t="shared" si="51"/>
        <v>13949</v>
      </c>
      <c r="M102" s="44">
        <f>SUM(M103:M109)</f>
        <v>407</v>
      </c>
      <c r="N102" s="44">
        <f t="shared" si="51"/>
        <v>1874</v>
      </c>
      <c r="O102" s="44">
        <f t="shared" si="51"/>
        <v>352</v>
      </c>
      <c r="P102" s="44">
        <f t="shared" si="51"/>
        <v>0</v>
      </c>
      <c r="Q102" s="44">
        <f>SUM(Q103:Q109)</f>
        <v>0</v>
      </c>
      <c r="R102" s="44">
        <f t="shared" si="51"/>
        <v>0</v>
      </c>
      <c r="S102" s="23">
        <f t="shared" si="51"/>
        <v>6987</v>
      </c>
      <c r="T102" s="27">
        <f>SUM(S102/E102)*100</f>
        <v>10.555815745343022</v>
      </c>
      <c r="U102" s="23">
        <f>SUM(U103:U109)</f>
        <v>3176</v>
      </c>
      <c r="V102" s="24">
        <f>SUM(U102/E102)*100</f>
        <v>4.7982354096478375</v>
      </c>
    </row>
    <row r="103" spans="1:22" ht="15.75">
      <c r="A103" s="77" t="s">
        <v>96</v>
      </c>
      <c r="B103" s="28">
        <v>41</v>
      </c>
      <c r="C103" s="28">
        <v>41</v>
      </c>
      <c r="D103" s="29">
        <f aca="true" t="shared" si="52" ref="D103:D109">SUM(C103/B103)*100</f>
        <v>100</v>
      </c>
      <c r="E103" s="34">
        <f>SUM(F103+U103+S103)</f>
        <v>10688</v>
      </c>
      <c r="F103" s="33">
        <f>SUM(H103:R103)</f>
        <v>8426</v>
      </c>
      <c r="G103" s="36">
        <f aca="true" t="shared" si="53" ref="G103:G109">SUM(F103/E103)*100</f>
        <v>78.83607784431138</v>
      </c>
      <c r="H103" s="39">
        <v>3217</v>
      </c>
      <c r="I103" s="38">
        <v>1991</v>
      </c>
      <c r="J103" s="38">
        <v>0</v>
      </c>
      <c r="K103" s="38">
        <v>440</v>
      </c>
      <c r="L103" s="38">
        <v>1999</v>
      </c>
      <c r="M103" s="38">
        <v>123</v>
      </c>
      <c r="N103" s="38">
        <v>592</v>
      </c>
      <c r="O103" s="38">
        <v>64</v>
      </c>
      <c r="P103" s="38">
        <v>0</v>
      </c>
      <c r="Q103" s="38">
        <v>0</v>
      </c>
      <c r="R103" s="38">
        <v>0</v>
      </c>
      <c r="S103" s="33">
        <v>1506</v>
      </c>
      <c r="T103" s="36">
        <f aca="true" t="shared" si="54" ref="T103:T109">SUM(S103/E103)*100</f>
        <v>14.090568862275449</v>
      </c>
      <c r="U103" s="33">
        <v>756</v>
      </c>
      <c r="V103" s="29">
        <f aca="true" t="shared" si="55" ref="V103:V109">SUM(U103/E103)*100</f>
        <v>7.073353293413173</v>
      </c>
    </row>
    <row r="104" spans="1:22" ht="15.75">
      <c r="A104" s="77" t="s">
        <v>94</v>
      </c>
      <c r="B104" s="28">
        <v>71</v>
      </c>
      <c r="C104" s="28">
        <v>71</v>
      </c>
      <c r="D104" s="29">
        <f t="shared" si="52"/>
        <v>100</v>
      </c>
      <c r="E104" s="34">
        <f aca="true" t="shared" si="56" ref="E104:E109">SUM(F104+U104+S104)</f>
        <v>14094</v>
      </c>
      <c r="F104" s="33">
        <f aca="true" t="shared" si="57" ref="F104:F109">SUM(H104:R104)</f>
        <v>12906</v>
      </c>
      <c r="G104" s="36">
        <f t="shared" si="53"/>
        <v>91.57088122605363</v>
      </c>
      <c r="H104" s="39">
        <v>4642</v>
      </c>
      <c r="I104" s="38">
        <v>337</v>
      </c>
      <c r="J104" s="38">
        <v>150</v>
      </c>
      <c r="K104" s="38">
        <v>2645</v>
      </c>
      <c r="L104" s="38">
        <v>5051</v>
      </c>
      <c r="M104" s="38">
        <v>57</v>
      </c>
      <c r="N104" s="38">
        <v>0</v>
      </c>
      <c r="O104" s="38">
        <v>24</v>
      </c>
      <c r="P104" s="38">
        <v>0</v>
      </c>
      <c r="Q104" s="38">
        <v>0</v>
      </c>
      <c r="R104" s="38">
        <v>0</v>
      </c>
      <c r="S104" s="33">
        <v>686</v>
      </c>
      <c r="T104" s="36">
        <f t="shared" si="54"/>
        <v>4.8673194267064</v>
      </c>
      <c r="U104" s="33">
        <v>502</v>
      </c>
      <c r="V104" s="29">
        <f t="shared" si="55"/>
        <v>3.5617993472399605</v>
      </c>
    </row>
    <row r="105" spans="1:22" ht="15.75">
      <c r="A105" s="77" t="s">
        <v>95</v>
      </c>
      <c r="B105" s="28">
        <v>53</v>
      </c>
      <c r="C105" s="28">
        <v>53</v>
      </c>
      <c r="D105" s="29">
        <f t="shared" si="52"/>
        <v>100</v>
      </c>
      <c r="E105" s="34">
        <f t="shared" si="56"/>
        <v>8419</v>
      </c>
      <c r="F105" s="33">
        <f t="shared" si="57"/>
        <v>7404</v>
      </c>
      <c r="G105" s="36">
        <f t="shared" si="53"/>
        <v>87.94393633448153</v>
      </c>
      <c r="H105" s="39">
        <v>2742</v>
      </c>
      <c r="I105" s="38">
        <v>95</v>
      </c>
      <c r="J105" s="38">
        <v>263</v>
      </c>
      <c r="K105" s="38">
        <v>1343</v>
      </c>
      <c r="L105" s="38">
        <v>2837</v>
      </c>
      <c r="M105" s="38">
        <v>48</v>
      </c>
      <c r="N105" s="38">
        <v>76</v>
      </c>
      <c r="O105" s="38">
        <v>0</v>
      </c>
      <c r="P105" s="38">
        <v>0</v>
      </c>
      <c r="Q105" s="38">
        <v>0</v>
      </c>
      <c r="R105" s="38">
        <v>0</v>
      </c>
      <c r="S105" s="33">
        <v>735</v>
      </c>
      <c r="T105" s="36">
        <f t="shared" si="54"/>
        <v>8.730252999168547</v>
      </c>
      <c r="U105" s="33">
        <v>280</v>
      </c>
      <c r="V105" s="29">
        <f t="shared" si="55"/>
        <v>3.325810666349923</v>
      </c>
    </row>
    <row r="106" spans="1:22" ht="15.75">
      <c r="A106" s="77" t="s">
        <v>97</v>
      </c>
      <c r="B106" s="28">
        <v>23</v>
      </c>
      <c r="C106" s="28">
        <v>23</v>
      </c>
      <c r="D106" s="29">
        <f t="shared" si="52"/>
        <v>100</v>
      </c>
      <c r="E106" s="34">
        <f t="shared" si="56"/>
        <v>6721</v>
      </c>
      <c r="F106" s="33">
        <f t="shared" si="57"/>
        <v>5916</v>
      </c>
      <c r="G106" s="36">
        <f t="shared" si="53"/>
        <v>88.02261568219015</v>
      </c>
      <c r="H106" s="39">
        <v>3396</v>
      </c>
      <c r="I106" s="38">
        <v>1125</v>
      </c>
      <c r="J106" s="38">
        <v>213</v>
      </c>
      <c r="K106" s="38">
        <v>164</v>
      </c>
      <c r="L106" s="38">
        <v>618</v>
      </c>
      <c r="M106" s="38">
        <v>77</v>
      </c>
      <c r="N106" s="38">
        <v>105</v>
      </c>
      <c r="O106" s="38">
        <v>218</v>
      </c>
      <c r="P106" s="38">
        <v>0</v>
      </c>
      <c r="Q106" s="38">
        <v>0</v>
      </c>
      <c r="R106" s="38">
        <v>0</v>
      </c>
      <c r="S106" s="33">
        <v>491</v>
      </c>
      <c r="T106" s="36">
        <f t="shared" si="54"/>
        <v>7.305460496949859</v>
      </c>
      <c r="U106" s="33">
        <v>314</v>
      </c>
      <c r="V106" s="29">
        <f t="shared" si="55"/>
        <v>4.671923820859991</v>
      </c>
    </row>
    <row r="107" spans="1:22" ht="15.75">
      <c r="A107" s="77" t="s">
        <v>98</v>
      </c>
      <c r="B107" s="28">
        <v>63</v>
      </c>
      <c r="C107" s="28">
        <v>63</v>
      </c>
      <c r="D107" s="29">
        <f t="shared" si="52"/>
        <v>100</v>
      </c>
      <c r="E107" s="34">
        <f t="shared" si="56"/>
        <v>14351</v>
      </c>
      <c r="F107" s="33">
        <f t="shared" si="57"/>
        <v>11418</v>
      </c>
      <c r="G107" s="36">
        <f t="shared" si="53"/>
        <v>79.56239983276426</v>
      </c>
      <c r="H107" s="39">
        <v>6965</v>
      </c>
      <c r="I107" s="38">
        <v>683</v>
      </c>
      <c r="J107" s="38">
        <v>1252</v>
      </c>
      <c r="K107" s="38">
        <v>833</v>
      </c>
      <c r="L107" s="38">
        <v>946</v>
      </c>
      <c r="M107" s="38">
        <v>7</v>
      </c>
      <c r="N107" s="38">
        <v>732</v>
      </c>
      <c r="O107" s="38">
        <v>0</v>
      </c>
      <c r="P107" s="38">
        <v>0</v>
      </c>
      <c r="Q107" s="38">
        <v>0</v>
      </c>
      <c r="R107" s="38">
        <v>0</v>
      </c>
      <c r="S107" s="33">
        <v>2131</v>
      </c>
      <c r="T107" s="36">
        <f t="shared" si="54"/>
        <v>14.84913943279214</v>
      </c>
      <c r="U107" s="33">
        <v>802</v>
      </c>
      <c r="V107" s="29">
        <f t="shared" si="55"/>
        <v>5.588460734443593</v>
      </c>
    </row>
    <row r="108" spans="1:22" ht="15.75">
      <c r="A108" s="77" t="s">
        <v>99</v>
      </c>
      <c r="B108" s="28">
        <v>26</v>
      </c>
      <c r="C108" s="28">
        <v>26</v>
      </c>
      <c r="D108" s="29">
        <f t="shared" si="52"/>
        <v>100</v>
      </c>
      <c r="E108" s="34">
        <f t="shared" si="56"/>
        <v>5967</v>
      </c>
      <c r="F108" s="33">
        <f t="shared" si="57"/>
        <v>5234</v>
      </c>
      <c r="G108" s="36">
        <f t="shared" si="53"/>
        <v>87.71577006871124</v>
      </c>
      <c r="H108" s="39">
        <v>1823</v>
      </c>
      <c r="I108" s="38">
        <v>373</v>
      </c>
      <c r="J108" s="38">
        <v>43</v>
      </c>
      <c r="K108" s="38">
        <v>1120</v>
      </c>
      <c r="L108" s="38">
        <v>1599</v>
      </c>
      <c r="M108" s="38">
        <v>42</v>
      </c>
      <c r="N108" s="38">
        <v>188</v>
      </c>
      <c r="O108" s="38">
        <v>46</v>
      </c>
      <c r="P108" s="38">
        <v>0</v>
      </c>
      <c r="Q108" s="38">
        <v>0</v>
      </c>
      <c r="R108" s="38">
        <v>0</v>
      </c>
      <c r="S108" s="33">
        <v>399</v>
      </c>
      <c r="T108" s="36">
        <f t="shared" si="54"/>
        <v>6.686777275012569</v>
      </c>
      <c r="U108" s="33">
        <v>334</v>
      </c>
      <c r="V108" s="29">
        <f t="shared" si="55"/>
        <v>5.597452656276185</v>
      </c>
    </row>
    <row r="109" spans="1:22" ht="15.75">
      <c r="A109" s="77" t="s">
        <v>100</v>
      </c>
      <c r="B109" s="28">
        <v>31</v>
      </c>
      <c r="C109" s="28">
        <v>30</v>
      </c>
      <c r="D109" s="29">
        <f t="shared" si="52"/>
        <v>96.7741935483871</v>
      </c>
      <c r="E109" s="34">
        <f t="shared" si="56"/>
        <v>5951</v>
      </c>
      <c r="F109" s="33">
        <f t="shared" si="57"/>
        <v>4724</v>
      </c>
      <c r="G109" s="36">
        <f t="shared" si="53"/>
        <v>79.38161653503613</v>
      </c>
      <c r="H109" s="39">
        <v>2420</v>
      </c>
      <c r="I109" s="38">
        <v>292</v>
      </c>
      <c r="J109" s="38">
        <v>230</v>
      </c>
      <c r="K109" s="38">
        <v>649</v>
      </c>
      <c r="L109" s="38">
        <v>899</v>
      </c>
      <c r="M109" s="38">
        <v>53</v>
      </c>
      <c r="N109" s="38">
        <v>181</v>
      </c>
      <c r="O109" s="38">
        <v>0</v>
      </c>
      <c r="P109" s="38">
        <v>0</v>
      </c>
      <c r="Q109" s="38">
        <v>0</v>
      </c>
      <c r="R109" s="38">
        <v>0</v>
      </c>
      <c r="S109" s="33">
        <v>1039</v>
      </c>
      <c r="T109" s="36">
        <f t="shared" si="54"/>
        <v>17.4592505461267</v>
      </c>
      <c r="U109" s="33">
        <v>188</v>
      </c>
      <c r="V109" s="29">
        <f t="shared" si="55"/>
        <v>3.15913291883717</v>
      </c>
    </row>
    <row r="110" spans="1:22" ht="12.75">
      <c r="A110" s="5"/>
      <c r="B110" s="6"/>
      <c r="C110" s="6"/>
      <c r="D110" s="7"/>
      <c r="E110" s="8"/>
      <c r="F110" s="9"/>
      <c r="G110" s="10"/>
      <c r="H110" s="9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9"/>
      <c r="T110" s="10"/>
      <c r="U110" s="9"/>
      <c r="V110" s="7"/>
    </row>
    <row r="111" spans="1:22" ht="12.75">
      <c r="A111" s="70"/>
      <c r="B111" s="71"/>
      <c r="C111" s="71"/>
      <c r="D111" s="72"/>
      <c r="E111" s="73"/>
      <c r="F111" s="73"/>
      <c r="G111" s="72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2"/>
      <c r="U111" s="73"/>
      <c r="V111" s="72"/>
    </row>
    <row r="112" spans="1:22" ht="15">
      <c r="A112" s="69" t="s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01" t="s">
        <v>121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01" t="s">
        <v>122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</sheetData>
  <sheetProtection/>
  <mergeCells count="14">
    <mergeCell ref="M9:M10"/>
    <mergeCell ref="O9:O10"/>
    <mergeCell ref="H9:H10"/>
    <mergeCell ref="I9:I10"/>
    <mergeCell ref="Q9:Q10"/>
    <mergeCell ref="B7:D8"/>
    <mergeCell ref="F7:V7"/>
    <mergeCell ref="H8:R8"/>
    <mergeCell ref="A7:A10"/>
    <mergeCell ref="P9:P10"/>
    <mergeCell ref="R9:R10"/>
    <mergeCell ref="K9:K10"/>
    <mergeCell ref="B9:B10"/>
    <mergeCell ref="D9:D10"/>
  </mergeCells>
  <printOptions horizontalCentered="1"/>
  <pageMargins left="0.1968503937007874" right="0.1968503937007874" top="0.3937007874015748" bottom="0.3937007874015748" header="0.3937007874015748" footer="0.3937007874015748"/>
  <pageSetup firstPageNumber="23" useFirstPageNumber="1" horizontalDpi="600" verticalDpi="600" orientation="landscape" paperSize="14" scale="70" r:id="rId2"/>
  <headerFooter alignWithMargins="0">
    <oddHeader>&amp;L&amp;G&amp;R&amp;P</oddHeader>
  </headerFooter>
  <rowBreaks count="1" manualBreakCount="1">
    <brk id="48" max="255" man="1"/>
  </rowBreaks>
  <ignoredErrors>
    <ignoredError sqref="D73:D82 D72 G72" unlockedFormula="1"/>
    <ignoredError sqref="G73:G82" evalError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2009-05-13T14:33:44Z</cp:lastPrinted>
  <dcterms:created xsi:type="dcterms:W3CDTF">2004-05-07T17:01:11Z</dcterms:created>
  <dcterms:modified xsi:type="dcterms:W3CDTF">2009-05-13T14:34:21Z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